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Összesítő" sheetId="1" r:id="rId1"/>
    <sheet name="Építészeti munkák" sheetId="2" r:id="rId2"/>
    <sheet name="Akadálymentesítés" sheetId="3" r:id="rId3"/>
    <sheet name="Kertészet, udvar" sheetId="4" r:id="rId4"/>
    <sheet name="Napelemes rendszer" sheetId="5" r:id="rId5"/>
    <sheet name="Épületgépészeti munkák" sheetId="6" r:id="rId6"/>
  </sheets>
  <definedNames>
    <definedName name="_xlnm.Print_Area" localSheetId="2">'Akadálymentesítés'!$A$1:$H$17</definedName>
    <definedName name="_xlnm.Print_Area" localSheetId="1">'Építészeti munkák'!$A$1:$I$183</definedName>
    <definedName name="_xlnm.Print_Area" localSheetId="5">'Épületgépészeti munkák'!$A$1:$I$64</definedName>
    <definedName name="_xlnm.Print_Area" localSheetId="3">'Kertészet, udvar'!$A$1:$H$39</definedName>
    <definedName name="_xlnm.Print_Area" localSheetId="4">'Napelemes rendszer'!$A$1:$H$20</definedName>
    <definedName name="_xlnm.Print_Area" localSheetId="0">'Összesítő'!$A$1:$C$129</definedName>
  </definedNames>
  <calcPr fullCalcOnLoad="1"/>
</workbook>
</file>

<file path=xl/sharedStrings.xml><?xml version="1.0" encoding="utf-8"?>
<sst xmlns="http://schemas.openxmlformats.org/spreadsheetml/2006/main" count="799" uniqueCount="330">
  <si>
    <t>WC-kefe tartó, kefével (rozsdamentes acél, selyem matt)</t>
  </si>
  <si>
    <t>Lehajtható kapaszkodó felszerelése (800 mm hosszú, WC-papírtartóval,  rozsdamentes acél, selyem matt)</t>
  </si>
  <si>
    <t>Fix kapaszkodó felszerelése (600 mm hosszú, rozsdamentes acél, selyem matt)</t>
  </si>
  <si>
    <t>Derékszögű fix kapaszkodó felszerelése (600*600 mm, rozsdamentes acél,  selyem matt)</t>
  </si>
  <si>
    <t>WC elhelyezése, szerelvényekkel hálózatba kötve</t>
  </si>
  <si>
    <t>Ovális mosdó elhelyezése, szerelvényekkel, hálózatba kötve</t>
  </si>
  <si>
    <t>Vészjelző beépítése vizes helyiségbe</t>
  </si>
  <si>
    <t>Kétszer hajlított fix kapaszkodó elhelyezése (rozsdamentes acél, selyem matt)</t>
  </si>
  <si>
    <t>Felhajtható zuhanyülőke (rozsdamentes acél, selyem matt)</t>
  </si>
  <si>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</si>
  <si>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</si>
  <si>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</si>
  <si>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</si>
  <si>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</si>
  <si>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</si>
  <si>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</si>
  <si>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</si>
  <si>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</si>
  <si>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</si>
  <si>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</si>
  <si>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</si>
  <si>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 xml:space="preserve">m3     </t>
  </si>
  <si>
    <t>Összesen:</t>
  </si>
  <si>
    <t>db</t>
  </si>
  <si>
    <t>Nettó összesen:</t>
  </si>
  <si>
    <t>ÁFA(27%):</t>
  </si>
  <si>
    <t>Bruttó összesen:</t>
  </si>
  <si>
    <t>m2</t>
  </si>
  <si>
    <t>fm</t>
  </si>
  <si>
    <t>Név</t>
  </si>
  <si>
    <t>Cím</t>
  </si>
  <si>
    <t>Adószáma</t>
  </si>
  <si>
    <t>Zsaluzás és állványozás</t>
  </si>
  <si>
    <t>Kőburkolat készítése</t>
  </si>
  <si>
    <t>Cégszerű aláírás</t>
  </si>
  <si>
    <t>……………………………………………….</t>
  </si>
  <si>
    <t>Tételszám</t>
  </si>
  <si>
    <t>m</t>
  </si>
  <si>
    <t>m3</t>
  </si>
  <si>
    <t>Gondozási Központ felújítása Sárisápon</t>
  </si>
  <si>
    <t>Sárisáp Község Önkormányzata</t>
  </si>
  <si>
    <t>2523 Sárisáp, Fő utca 123.</t>
  </si>
  <si>
    <t>15729820-2-11</t>
  </si>
  <si>
    <t>15-006-2.1.1.1.1 (6)</t>
  </si>
  <si>
    <t>Sík és bordás vasbeton lemet zsaluzatát alátámasztó állvány készítése, 6,01-8,00 magasságig, fa zsaluzattal, 500 kg/m2 terhelésig kocsibeálló zsaluzata</t>
  </si>
  <si>
    <t>15-012-6.2 (8)</t>
  </si>
  <si>
    <t>Homlokzati csőállvány állítása állványlépcsőből mint munkaállvány, szintenkénti pallóterítéssel, korláttal, lábdeszkával, kétlábas, 0,60-0,90 m padlószélességgel, munkapadló távolság 2,00 m, 2,00 kN/m2 terhelhetőséggel, állványépítés MSZ és alkalmazástechnikai kéziknyv szerint, 6,01-12,00 m munkapadló magasság között</t>
  </si>
  <si>
    <t>21-011-7.2-0120231 (14)</t>
  </si>
  <si>
    <t>Kőágyazat készítése viacolor burkolat alá</t>
  </si>
  <si>
    <t>21-011-11.4 (24)</t>
  </si>
  <si>
    <t>Építési törmelék konténeres elszállítása, lerakása, lerakóhelyi díjjal, 6,0 m3-es konténerbe</t>
  </si>
  <si>
    <t>Irtás, föld és sziklamunka</t>
  </si>
  <si>
    <t>Helyszíni beton és vasbeton munkák</t>
  </si>
  <si>
    <t>31-000-9.2.1 (53)</t>
  </si>
  <si>
    <t>Betonburkolat bontás bejárónál</t>
  </si>
  <si>
    <t>31-011-21.2.1</t>
  </si>
  <si>
    <t>31-021-4</t>
  </si>
  <si>
    <t>Sík vagy alulbordás vasbeton lemez készítése, 15°-os hajlásszögig, X0v(H), XC1, XC2, XC3 környezeti osztályú, kissé képlékeny vagy képlékeny konzisztenciáj betonból, kocsibeálló födémje</t>
  </si>
  <si>
    <t>Ozslop, pillér készítése, vasbetonból, kör-, sokszög vagy négyzet keresztemetszettel, X0v(H), XC1, XC2, XC3, XF2, XF3, XF4, XC2-XD2-XF1, XC3-XD2-XF1 környezeti osztályú, kissé képlékeny vagy képlékeny konzisztenciájú betonból, kocsibeálló tartó pillérei</t>
  </si>
  <si>
    <t>Előregyártott épületszerkezeti elem elhelyezése és szerelése</t>
  </si>
  <si>
    <t>32-002-1.2.1-0119909 (6) ÖN</t>
  </si>
  <si>
    <t>Előregyártott azonnal terhelhető nyílásáthidaló elhelyezése (válaszfal áthidalók is), tartószerkezetre, csomóponti kötés nélkül, falazat szélességű áthidaló elemekből vagy több elem egymás mellé sorolásával, a teherhordó falváll előkészítésével, kiegészítő hőszigetelés elhelyezése nélkül, 0,11 - 0,30 t/db tömeg között égetett agyag-kerámia köpenyes nyílásáthidaló
POROTHERM elemmagas nyílásáthidaló, 3,00 m</t>
  </si>
  <si>
    <t>00-091-8.3</t>
  </si>
  <si>
    <t>Belső javítások nyílászáró csere után</t>
  </si>
  <si>
    <t>Falazás és egyéb kőműves munkák</t>
  </si>
  <si>
    <t>33-000-1.1.1.1.1 (1) ÖN</t>
  </si>
  <si>
    <t>Teherhordő és kitöltő falazat bontása, égetett agyag-kerámia termékekből, kisméretű, mészhomok, magastott vagy nagyméretű téglákból, bármilyen falvastagsággal, falaző, cementes mészhabarcsból</t>
  </si>
  <si>
    <t>33-000-11.1</t>
  </si>
  <si>
    <t>Pillérfalazat bontása, égetett agyag-kerámia termékekből, kéménybontása, 12 méter magasságig, állvánnyal együtt</t>
  </si>
  <si>
    <t>Ácsmunka</t>
  </si>
  <si>
    <t>35-000-2.1 (3) ÖN</t>
  </si>
  <si>
    <t>Tetőlécezés bontása bármely egyszeres hornyolt cserépfedés alatt</t>
  </si>
  <si>
    <t>35-000-5.4 (10) ÖN</t>
  </si>
  <si>
    <t>Födémszerkezet homlokdeszka bontása</t>
  </si>
  <si>
    <t>35-001-1.1-0680041</t>
  </si>
  <si>
    <t>Fa tetőszerkezetek bármely rendszerben faragott (fűrészelt) fából, kocsibeálló tetőszerkezete. 0,020 m3/m2 bedolgozott famennyiségig
Fűrészelt gerenda 150x200-300x300 mm 3-6.5 m I.o.</t>
  </si>
  <si>
    <t>35-002-3-0095871 (3) ÖN</t>
  </si>
  <si>
    <t>Párafékező, párazáró fólia terítése 15 cm-es átfedéssel FATRAPAR 0,15 mm vastag polietilén párazáró fólia
Cikkszám: 82200</t>
  </si>
  <si>
    <t>35-003-1.1-0410021 (1) ÖN</t>
  </si>
  <si>
    <t>Tetőlécezés hornyolt cserépfedés alá
Fenyő tetőléc 3-6,5 m 24x48 mm</t>
  </si>
  <si>
    <t>35-003-1.1-0410022 (1) ÖN</t>
  </si>
  <si>
    <t>Tetőlécezés hornyolt cserépfedés alá
Fenyő tetőléc 3-6,5 m 24x50 mm</t>
  </si>
  <si>
    <t>35-004-1.3 (3) ÖN</t>
  </si>
  <si>
    <t>Deszkázás 
ereszdeszázás gyalult, hornyoltdeszkával, hajópadlóval</t>
  </si>
  <si>
    <t>35-004-1.4 (4) ÖN</t>
  </si>
  <si>
    <t>Deszkázás
homlokdeszka léctagozattal, gyalulva, 30 cm szélességig</t>
  </si>
  <si>
    <t>Vakolás és rabicolás</t>
  </si>
  <si>
    <t>36-000-1.3 (3)</t>
  </si>
  <si>
    <t>Vakolat leverése homlokzatról 2,5 cm vastagságig</t>
  </si>
  <si>
    <t>36-001-1.1.1-0550040 (1)</t>
  </si>
  <si>
    <t>Sima oldalfalvakolat készítése kézi felhordással, belső, vakoló cementes mészhabarccsa, téglafelületen, 1,5 cm vastagságban Hvb8-mc, belső, vakoló cementes mészhabarccsal és Hs60-cm, felületképző (simító), meszes cementhabarccsal csempeburkolat alá</t>
  </si>
  <si>
    <t>36-005-1.1</t>
  </si>
  <si>
    <t>Homlokzati alapvakolat réteg készítése kézi felhordással</t>
  </si>
  <si>
    <t>36-007-9.2-0252041 (3)</t>
  </si>
  <si>
    <t>Lábazati vakolatok;
díszítő és lábazati műgyantás kötőanyagú vakolatréteg felhordása, kézi erővel, vödrös kiszerelésű anyagból
NIKECELL Dryvit lábazati márványvakolat, alaszínek és keverékei</t>
  </si>
  <si>
    <t>Tetőfedés</t>
  </si>
  <si>
    <t>41-000-4 (4) ÖN</t>
  </si>
  <si>
    <t>Cserépfedés bontása (bármely rendszerű)</t>
  </si>
  <si>
    <t>41-003-19.11 (30) ÖN</t>
  </si>
  <si>
    <t>Síklaú, kettősfedésű húzott égetett agyag tetőcserép fedéseknél élgerinc készítése kúpcseréppel, kúpcseréprögzítővel, gerincszellőző-szalaggal</t>
  </si>
  <si>
    <t>41-003-101.1.1.3-0115001 (57) ÖN</t>
  </si>
  <si>
    <t>Egyszeres fedés sajtolt égetett agyag tetőcserepekkel, gyártótól és típustól független, rögzítés nélkül, 36-40° tetőhajlásszög között
TONDACH TANGÓ kerámia alapcserép, 25,5 x 40 cm téglavörös</t>
  </si>
  <si>
    <t>Aljzatkészítés, hideg- és melegburkolatok készítése</t>
  </si>
  <si>
    <t>42-000-2.2 (7) ÖN</t>
  </si>
  <si>
    <t>Lapburkolatok bontása, fal-, pillér- és oszlopburkolat, bármely méretű mozaik, kőagyag és csempe</t>
  </si>
  <si>
    <t>42-001-1.6.1.2-0512005 (9)</t>
  </si>
  <si>
    <t>Fal-, pillér-, és oszlopburkolat készítése, csempealapból, kötésben vagy hálósan rakva, nyitott hézaggal, 
15x20 cm-es
15x20 cm-es mázas kerámia átlagár</t>
  </si>
  <si>
    <t>42-002-1.6.5-0512003 (22)</t>
  </si>
  <si>
    <t>Padlóburkolat készítése, mázas kerámia vagy márványlapokból, 30x30 cm-es</t>
  </si>
  <si>
    <t>Bádogozás</t>
  </si>
  <si>
    <t>43-002-1.5-0131002 (5) ÖN</t>
  </si>
  <si>
    <t>Függőereszcsatorna szerelése, félkörszelvényű, bármilyen kiterített szélességben, alumínium lemezből vagy prfesterr alumínium lemezből
Alumínium függőereszcsatorna 0,7 mm, félkör szelvényű, Ksz: 33 cm</t>
  </si>
  <si>
    <t>43003-1.1.3.1-0993001 (1)</t>
  </si>
  <si>
    <t>Ereszszegély szerelése keményhéjalású tetőhöz, horganyzot acéllemezből, 40 cm kiterített szélességig</t>
  </si>
  <si>
    <t>43-003-2.3.2-0993008 (18) ÖN</t>
  </si>
  <si>
    <t>Oromszegély szerelése, horganyzott acéllemezből, 4 cm kiterített szélességgel
Oromszegély LINDAB FOP tűzihorganyzott/Z 275, 0,5 mm vtg., Ksz: 40 cm</t>
  </si>
  <si>
    <t>43-003-7.1.3.1-0993010 (77)</t>
  </si>
  <si>
    <t>Hajlatbádogozás korcolt kivitelben, kiselemes vagy táblás tetőfedő rendszerhez, egyenes kivitelben, horganyzott acéllemezből, 50-65 cm kiterített szélességgel</t>
  </si>
  <si>
    <t>43-004-7-0148881 (7)</t>
  </si>
  <si>
    <t>Hófogó, hófogóelem szerelése</t>
  </si>
  <si>
    <t>Asztalosszerkezetek elhelyezése</t>
  </si>
  <si>
    <t>44-011-1.1.1-0166521 (1)</t>
  </si>
  <si>
    <t>Műanyag kültéri nyílászárók elhelyezése előre kihagyott falnyílásba, hőszigetelt, fokozott légzárású bejárati ajtó, tömítés nélkül (szerelvényezve, finom beállítással), 6,01-10,00 m kerület között
m: 100 x 210 cm</t>
  </si>
  <si>
    <t>44-000-1.2 (2) ÖN</t>
  </si>
  <si>
    <t>Fa nyílászáró szerekezetek bontása, ajtó, ablak vagy kapu, 2,01-4,00 m2 között</t>
  </si>
  <si>
    <t>44-000-1.3 (3)</t>
  </si>
  <si>
    <t>Fa nyílászáró szerekezetek bontása, ajtó, ablak vagy kapu, 4,01-6,00 m2 között</t>
  </si>
  <si>
    <t>44-001-1.1.1.1-0131034 (1) ÖN</t>
  </si>
  <si>
    <t>Fa beltéri nyílászárók elhelyezése, előre kihagyott falnyílásba, utólagos felhelyezéssel, tömítés nélkül, (szerelvényezve, finom beállítással), MDF vagy keményhéjszerkezetes ajtó, 6,00 m kerületig
Beltéri kazettás ajtó, tele lemezelt, egyszárnyú, MDF tokkal, kilincs nélkül, 90 x 210 cm</t>
  </si>
  <si>
    <t>44-001-1.1.1.2-0131036 (2) ÖN</t>
  </si>
  <si>
    <t>Fa beltéri nyílászárók elhelyezése, előre kihagyott falnyílásba, utólagos felhelyezéssel, tömítés nélkül, (szerelvényezve, finom beállítással), MDF vagy keményhéjszerkezetes ajtó, 6,01-10,00 m kerület között
Beltéri kazettás ajtó, tele lemezelt, egyszárnyú, MDF tokkal, kilincs nélkül, 100 x 210 cm</t>
  </si>
  <si>
    <t>44-011-1.1</t>
  </si>
  <si>
    <t>Műanyag külső motoros kapu elhelyezése bejárati kiskapu beépítéssel 250-250 méretben</t>
  </si>
  <si>
    <t>44-011-1.1.1-0166522 (1)</t>
  </si>
  <si>
    <t>Műanyag kültéri nyílászárók elhelyezése előre kihagyott falnyílásba, hőszigetelt, fokozott légzárású bejárati ajtó, tömítés nélkül (szerelvényezve, finom beállítással), 6,01-10,00 m kerület között
m: 140 x 225 cm</t>
  </si>
  <si>
    <t>44-012-1.1.1.3.1-0167071 (12)</t>
  </si>
  <si>
    <t>Műanyag kültéri nyílászárók, hőszigetelt, fokozott légzárású ajtó elhelyezése előre kihagyott falnyílásba, tömítés nélkül (szerelvényezve, finom beállítással),
mérete: 150 x 240 cm</t>
  </si>
  <si>
    <t>44-012-1.1.2.5.1-0166364 (32)</t>
  </si>
  <si>
    <t>Műanyag kültéri nyílászárók, hőszigetelt, fokozott légzárású ablak elhelyezése előre kihagyott falnyílásba, tömítés nélkül (szerelvényezve, finom beállítással),
ötkamrás profil, egyszárnyú, bukó-nyíló
mérete: 60 x 60 cm</t>
  </si>
  <si>
    <t>44-012-1.1.2.6.1-0166381 (36)</t>
  </si>
  <si>
    <t>Műanyag kültéri nyílászárók, hőszigetelt, fokozott légzárású ablak elhelyezése előre kihagyott falnyílásba, tömítés nélkül (szerelvényezve, finom beállítással),
4,00 m kerület felett
ötkamrás profil, kétszárnyú vagy többszárnyú, középnyíló bukó-nyíló
mérete: 210 x 160 cm</t>
  </si>
  <si>
    <t>44-012-1.1.2.6.1-0166382 (36)</t>
  </si>
  <si>
    <t>Műanyag kültéri nyílászárók, hőszigetelt, fokozott légzárású ablak elhelyezése előre kihagyott falnyílásba, tömítés nélkül (szerelvényezve, finom beállítással),
4,00 m kerület felett
ötkamrás profil, kétszárnyú vagy többszárnyú, középnyíló bukó-nyíló 2K,
mérete: 150 x 210 cm</t>
  </si>
  <si>
    <t>44012-1.1.2.6.1-0166385 (36)</t>
  </si>
  <si>
    <t>Műanyag kültéri nyílászárók, hőszigetelt, fokozott légzárású ablak elhelyezése előre kihagyott falnyílásba, tömítés nélkül (szerelvényezve, finom beállítással),
4,00 m kerület felett
ötkamrás profil, kétszárnyú vagy többszárnyú, középnyíló bukó-nyíló,
mérete: 160 x 145 cm</t>
  </si>
  <si>
    <t>44-012-1.1.2.6.1-0166386 (36)</t>
  </si>
  <si>
    <t>Műanyag kültéri nyílászárók, hőszigetelt, fokozott légzárású ablak elhelyezése előre kihagyott falnyílásba, tömítés nélkül (szerelvényezve, finom beállítással),
4,00 m kerület felett
ötkamrás profil, kétszárnyú vagy többszárnyú, középnyíló bukó-nyíló,
mérete: 130 x 180 cm</t>
  </si>
  <si>
    <t>44-012-1.1.2.6.1-0166387 (36)</t>
  </si>
  <si>
    <t>Műanyag kültéri nyílászárók, hőszigetelt, fokozott légzárású ablak elhelyezése előre kihagyott falnyílásba, tömítés nélkül (szerelvényezve, finom beállítással),
4,00 m kerület felett
ötkamrás profil, kétszárnyú vagy többszárnyú, középnyíló bukó-nyíló,
mérete: 160 x 100 cm</t>
  </si>
  <si>
    <t>44-090-1.3 (3)</t>
  </si>
  <si>
    <t>Belső párkányok elhylezése 30 cm szélességig</t>
  </si>
  <si>
    <t>44-090-1.5 (97)</t>
  </si>
  <si>
    <t>Külső párkányok elhyelzése 30 cm vastagságig</t>
  </si>
  <si>
    <t>Felületképzés</t>
  </si>
  <si>
    <t>47-000-1.1</t>
  </si>
  <si>
    <t>Belső festéseknél felület előkészítése, részmunkák; többrétegű meszelés lekaparása</t>
  </si>
  <si>
    <t>47-000-1.21.4.1</t>
  </si>
  <si>
    <t>Belső festéseknél felület előkészítése, részmunkák; glettelés, diszperziós kötőanyagú glettel, vakolt felületen</t>
  </si>
  <si>
    <t>47-010-1.3.2-0159358 (6)</t>
  </si>
  <si>
    <t>Élvédők elhelyezése sarkokon.</t>
  </si>
  <si>
    <t>47-011-15.1.1.1-0151171 (90)</t>
  </si>
  <si>
    <t>Diszperziós festés manyag bázisú vizes-diszperziós fehér vagy gyárilag színezett festékkel, új vagy régi lekapart, előkészített alapfelületen, vakolaton, két rétegben, tagolatlan sima felületen
Héra diszperziós belső falfesték, fehér, EAN: 5995061999118</t>
  </si>
  <si>
    <t>47-031-3.3.6.2-0252518 (92) ÖN</t>
  </si>
  <si>
    <t>Külső fafelületek fedőmázolása, színes lazúr bevonóanyaggal, tagolt felületen, egy rétegben
Supralux Xyladecor Classic favédő vékonylazúr, rusztikus dió, EAN: 5992454828031</t>
  </si>
  <si>
    <t>Szigetelés</t>
  </si>
  <si>
    <t>48-007-1.1.2-0090657 (2)</t>
  </si>
  <si>
    <r>
      <t xml:space="preserve">Emeleti födém hőszigetelése kőzetgyapot hőszigetelő lemezzel
ISOVER ORSIK 16 200 mm kőzetgyapot hőszigetelő lemez </t>
    </r>
    <r>
      <rPr>
        <sz val="10"/>
        <rFont val="Arial"/>
        <family val="2"/>
      </rPr>
      <t>λ</t>
    </r>
    <r>
      <rPr>
        <sz val="10"/>
        <rFont val="Times New Roman CE"/>
        <family val="0"/>
      </rPr>
      <t xml:space="preserve">D=0,039 (W/mK) </t>
    </r>
  </si>
  <si>
    <t>48-010-1.1.1.1-0090740 (1)</t>
  </si>
  <si>
    <r>
      <t xml:space="preserve">Homlokzati hőszigetelés, üvegszövetháló-erősítéssel (mechanikai rögzítés, felület zárás valamint kiegészítő profilok külön tételben szerepelnek), egyenes él-képzésű, normál homlokzati EPS hőszigetelő lakpkkal, ragasztópaszta és dörzsölt színvakolat tagolatlan, sík, függőleges falon
ISOVER EPS 80 H 10 polisztirolhab lemez 100 mm, </t>
    </r>
    <r>
      <rPr>
        <sz val="10"/>
        <rFont val="Arial"/>
        <family val="2"/>
      </rPr>
      <t>λ</t>
    </r>
    <r>
      <rPr>
        <sz val="10"/>
        <rFont val="Times New Roman CE"/>
        <family val="0"/>
      </rPr>
      <t>D = 0,039 (W/mK) 1000 x 500 mm lemezméret, egyenes él</t>
    </r>
  </si>
  <si>
    <t>48-012-4.1-0096004 (4) ÖN</t>
  </si>
  <si>
    <t>Talajnedvesség elleni fal- vagy pillérszigetelés vízszintes felületen, bevonatszigeteléssel két rétegben, minimum 2,0 mm száraz rétegvastagságú egykomponensű szigetelőhabarccsal, glettvassal vagy simítóval felhordva
wber.tec 824 (DEITERMANN SUPERFLEX D1) egykompnensű (szulfátálló) rugalmas szigetelőhabarcs</t>
  </si>
  <si>
    <t>Közmű csatornaépítés</t>
  </si>
  <si>
    <t>53-007-4-0645245 (3)</t>
  </si>
  <si>
    <t>Aknafedlap elhelyezése bejáratnál 1.3-1.3 méretben</t>
  </si>
  <si>
    <t>62-003-31.1-0610601 (30) ÖN</t>
  </si>
  <si>
    <t>Térburkolat készítése nagy igénybevételre, 6 cm-es kővel
A Beton-Viacolor Uni 12x24x6 cm, szürke</t>
  </si>
  <si>
    <t>Elektromos energia ellátás, villanyszerelés</t>
  </si>
  <si>
    <t>71-000-1.9</t>
  </si>
  <si>
    <t>Vezetékek, kapcsolók bontása áthelyezése</t>
  </si>
  <si>
    <t>71-005-1.1.1.2-0562352 (2)</t>
  </si>
  <si>
    <t>Komplett világítási szerelvények; Fali kapcsolók elhelyezése, süllyesztve, 10A
kétpólusú kapcsolók
LEGRAND Randevú kétpólusú kapcsoló fehér, kartonlovas R: 691802</t>
  </si>
  <si>
    <t>Építészeti munkák</t>
  </si>
  <si>
    <t>Épületgépészeti csővezeték szerelés</t>
  </si>
  <si>
    <t>81-001-1.1.1.1</t>
  </si>
  <si>
    <t>Alumínium betétes műanyag csővezeték készítése bilincsekkel és csőidomokkal szerelve vízvezeték, és fűtés célokra</t>
  </si>
  <si>
    <t>81-002-1.1.1.1</t>
  </si>
  <si>
    <t>Tokos lefolyóvezeték szerelése csőidomokkal PVC</t>
  </si>
  <si>
    <t>Épületgépészeti szerelvények és berendezések szerelése</t>
  </si>
  <si>
    <t>82-000-3.2 (13) ÖN</t>
  </si>
  <si>
    <t>82-000-3.4 (15) ÖN</t>
  </si>
  <si>
    <t>Vízellátás berendezési tárgyak leszerelése, falukutak, mosdók</t>
  </si>
  <si>
    <t>Vízellátás berendezési tárgyak leszerelése, WC csésze tartozékokkal</t>
  </si>
  <si>
    <t>82-000-3.9.1 (20)</t>
  </si>
  <si>
    <t>Csővezetékek, lefolyók bontása</t>
  </si>
  <si>
    <t>82-000-4.2.2.2 (37) ÖN</t>
  </si>
  <si>
    <t>Gáz- és fűtésszerelési berendezési tárgyak leszerelése, fűtésszerelési berendezési tárgyak melegvíztárolók, 201-500 liter között</t>
  </si>
  <si>
    <t>82-000-4.2.3.1 (41)</t>
  </si>
  <si>
    <t>Bontási munkálatok fűtésszerelés részére</t>
  </si>
  <si>
    <t>82-005-1.2.1.4 (12)</t>
  </si>
  <si>
    <t>Tárolós rendszerű villany vízmelegítő felszerelése</t>
  </si>
  <si>
    <t>82-009-5.1-0112631 (17)</t>
  </si>
  <si>
    <t>Mosdó vagy mosómedence berendezés elhelyezése és bekötése, falra szerelhető porcelán kivitelben (komplett)
ALFÖLDI/BÁZIS porcelán mosdó, 60 cm, 3 csaplyukkal, fehér, Kód: 4196 70</t>
  </si>
  <si>
    <t>82-009-5.4.1-0120413 (20)</t>
  </si>
  <si>
    <t>Mosdó vagy mosómedence berendezés elhelyezése és bekötése, mozgássérültek számára</t>
  </si>
  <si>
    <t>82-009-11.1.1.1-0110011 (48)</t>
  </si>
  <si>
    <t>WC csésze elhelyezése és bekötése porcelánból, alsókifolyású, lapos önlítés kivitelben
ALFÖLDI/BÁZIS porcelán
WC csésze
WC-ülőkével nem szerelhető</t>
  </si>
  <si>
    <t>82-009-11.1.2.1-0110201 (50)</t>
  </si>
  <si>
    <t>WC csésze elhelyezése és bekötése, mozgássérültek részére</t>
  </si>
  <si>
    <t>82-009-101.1.1.4-0237181 (218)</t>
  </si>
  <si>
    <t>Kimberly piperetárgyak elhelyezése</t>
  </si>
  <si>
    <t>Napelemes rendszer</t>
  </si>
  <si>
    <t>Napelemes rendszer anyagára</t>
  </si>
  <si>
    <t>Szerelési költség</t>
  </si>
  <si>
    <t>Tervezési költség</t>
  </si>
  <si>
    <t>Beüzemelési költség</t>
  </si>
  <si>
    <t>Szállítási és daruzási munkálatok</t>
  </si>
  <si>
    <t>SolarWatt polykristályos napelemmodul: 260 W névleges teljesítmény (30,6 V 8,5 A), méretek: 1680 x 990 x 40 mm, súly: 19 kg</t>
  </si>
  <si>
    <t>Szerelőkeret készlet 1 db napelem modulhoz</t>
  </si>
  <si>
    <t>készlet</t>
  </si>
  <si>
    <t>Tetőkampó cseréptetőhöz KlickTop</t>
  </si>
  <si>
    <t>Egyenpotenciál leszorító</t>
  </si>
  <si>
    <t>Toldó idom alumínium sínhez</t>
  </si>
  <si>
    <t>Fronius IG TL 4.0 hálózati betápláló készülék</t>
  </si>
  <si>
    <t>DC túlfeszültség védelmi modul Tűzédelmi kapcsolóval</t>
  </si>
  <si>
    <t>Szolár vezeték a napelemek összekötéséhez 1 x 4 mm 100 m</t>
  </si>
  <si>
    <t>ktg</t>
  </si>
  <si>
    <t>AC túlfeszültség védelmi modul "C" 3F (EXPI 766612)</t>
  </si>
  <si>
    <t>MC4 csatolakozó + és -</t>
  </si>
  <si>
    <t>pár</t>
  </si>
  <si>
    <t>Érintésvédelmi jegyzőkönyv</t>
  </si>
  <si>
    <t>Szerelési költségek pontos meghatározását, a helyszíni felmérést követően lehet biztosítani.</t>
  </si>
  <si>
    <t>A rendszer nettó tervezési költsége, mely tartalmazza a hálózatra csatlakozáshoz szükséges engedélyezett tervdokumentációt</t>
  </si>
  <si>
    <t>A rendszer nettó beüzemelése</t>
  </si>
  <si>
    <t>Helyszínre történő szállítás</t>
  </si>
  <si>
    <t>Kertészeti, udvari munkák</t>
  </si>
  <si>
    <t>Gyepesítés és finomtereprendezés</t>
  </si>
  <si>
    <t>Növenytelepítés</t>
  </si>
  <si>
    <t>Egyéb</t>
  </si>
  <si>
    <t>Termőföld feltöltés
Gommagvaktól mentes, komposzt, tőzeg adalékos termőföld</t>
  </si>
  <si>
    <t>Vakondháló terítése gyepszőnyeg alá</t>
  </si>
  <si>
    <t>Füvesítés terepen gyepszőnyeg terítéssel</t>
  </si>
  <si>
    <t>Örökzöld sövény ültetése, 50 %-os talajcserével</t>
  </si>
  <si>
    <t>Cserjék és évelők ültetése</t>
  </si>
  <si>
    <t>Futónöveények ültetése</t>
  </si>
  <si>
    <t>Fűszernöveények ültetése a kiemelt ágyásokba</t>
  </si>
  <si>
    <t>Osztályozott fenyőkéreg terítés 5 cm vtg-ban</t>
  </si>
  <si>
    <t>Automata öntözőrendszer telepítése</t>
  </si>
  <si>
    <t>klt</t>
  </si>
  <si>
    <t>Automata öntözőrendszer</t>
  </si>
  <si>
    <t>Kerti sütögető telepítése
Jován Atlantisz szalonnasütő</t>
  </si>
  <si>
    <t>Burkolat a szalonnasütő alá (földmunkával)
Fruhward_Rhodos szürke burkolat</t>
  </si>
  <si>
    <t>Szegély készítése
Utólag elhelyezett, nem látszó műanyag szegély</t>
  </si>
  <si>
    <t>Növényfuttató rács építése</t>
  </si>
  <si>
    <t>Kiemelt veteményeságy készítése vörösfenyőből</t>
  </si>
  <si>
    <t>Tipegők lerakása
Jován Natura fa tipegő</t>
  </si>
  <si>
    <t>Kerti padok</t>
  </si>
  <si>
    <t>Épületgépészeti munkák</t>
  </si>
  <si>
    <t>Előkészítési munkák</t>
  </si>
  <si>
    <t>Megújuló energiahasznosító berendezések</t>
  </si>
  <si>
    <t>Általános épületgépészeti szigetelés</t>
  </si>
  <si>
    <t>19-010-1.1.2 (2) ÖN</t>
  </si>
  <si>
    <t>19-081-11.2.1 (4)</t>
  </si>
  <si>
    <t>Általános teendők
tervezési és előkészítési szakaszban,
tervkészítés</t>
  </si>
  <si>
    <t>Ellenőrző próbák készítése
belső gázvezeték hálózatra,
hálózat hatósági ellenőrzése és átvétele (Gázmű számla)
Kéményseprő szakvélemény</t>
  </si>
  <si>
    <t>71-006-13.1-0316605 (38)</t>
  </si>
  <si>
    <t>Termosztátok, helyiség hőmérséklet érzékelők elhelyezése</t>
  </si>
  <si>
    <t>75-001-1.1.1.3.1.1.1-0012033 (45)</t>
  </si>
  <si>
    <t>Komplett rendszerek telepítése, használati melegvíz előállítására,
síkkollektor(ok) (szelektív bevonatú kollektor) elhelyezése,
csővezeték nélkül (Szolár csővezetékek a 81-008 tételcsoportban),
új használati melegvíz tárolóra csatlakoztatva, nyomáspróbával,
5-6 fő ellátását figyelembe véve,
tárolótartály: 400l
Wagner &amp; Solar Co. BWB rendszer</t>
  </si>
  <si>
    <t>80-001-1.4.1.1.1-0125067 (41) ÖN</t>
  </si>
  <si>
    <t>Fűtési, HMV, HHV vezetékek szigetelése
(ívek, idomok, szerelvények szigetelése és burkolás nélkül),
szintetikus gumi alapú kaucsuk
csőhéjjal
csupasz kivitelben,
ragasztással, öntapadó ragasztó szalag lezárással,
NÁ 108 mm csőátmérőig
Armacell AF/Armaflex csőhéj AF3, falvastagság: 14,5 mm, külső csőátmérő 22 mm,
R: AF-3-022</t>
  </si>
  <si>
    <t>81-000-1.1.1 (1) ÖN</t>
  </si>
  <si>
    <t>81-006-1.1.1.1.1.3-0243015 (3) ÖN</t>
  </si>
  <si>
    <t>Csővezetékek bontása,
horganyzott vagy fekete acélcsövek
tartószerkezetről, vagy padlócsatornából
lángvágással, deponálással,
DN 50 méretig</t>
  </si>
  <si>
    <t>Réz vezeték,
Vörösrézcső szerelése,
kapilláris, lágy forrasztásos csőkötésekkel,
cső elhelyezése idomok nélkül, szakaszos nyomáspróbával,
lágy, félkemény vagy kemény kivitelű rézcsőből,
DN 12
SUPERSAN félkemény vörösrézcső, F25 15 x 1 mm</t>
  </si>
  <si>
    <t>81-006-1.1.1.1.1.5-0243022 (5) ÖN</t>
  </si>
  <si>
    <t>81-006-1.1.1.2.1.3-0113268 (12) ÖN</t>
  </si>
  <si>
    <t>81-007-1.1.1.1.1.1.4-0338103 (4) ÖN</t>
  </si>
  <si>
    <t>Réz vezeték,
Vörösrézcső szerelése,
kapilláris, lágy forrasztásos csőkötésekkel,
cső elhelyezése idomok nélkül, szakaszos nyomáspróbával,
lágy, félkemény vagy kemény kivitelű rézcsőből,
DN 20
SUPERSAN félkemény vörösrézcső, F25 22 x 1 mm</t>
  </si>
  <si>
    <t>Réz vezeték,
Vörösrézcső szerelése,
kapilláris, lágy forrasztásos csőkötésekkel,
csőidomok elhelyezése,
egy oldalon tokos idomok,
DN 12
COMAP 4270g belső menetes csatlakozó,
egy tokkal, 15 x 1/2"</t>
  </si>
  <si>
    <t>Víz- és fűtési vezeték,
Rozsdamentes acélcső szerelése,
préselt csőkötésekkel,
cső elhelyezése csőidomok nélkül, szakaszos nyomáspróbával,
szabadon, horonyba vagy padlócsatornába,
DN 12 - DN 50
DN 25
Viega Sanpress cső, 1.4521 rozsdamentes, 6 m-es szálban, ivóvízellátáshoz, 28 x 1,2
Cikkszám: 616 021</t>
  </si>
  <si>
    <t>81-007-1.1.1.2.1.5-0338361 (14) ÖN</t>
  </si>
  <si>
    <t>81-007-1.1.1.2.2.5-0338125 (21) ÖN</t>
  </si>
  <si>
    <t>Víz- és fűtési vezeték,
Rozsdamentes acélcső szerelése,
préselt csőkötésekkel,
csőidomok és szerelvények elhelyezése,
egy préselt kötéssel csatlakozó idomok, DN 12 - DN 50
DN 25
Viega Sanpress Inox csavarzat, biztonsági kontúrral, rozsdamentes acél, lapos
tömítésű, külső menetes, 28 x 1 Cikkszám: 438 333</t>
  </si>
  <si>
    <t>Víz- és fűtési vezeték,
Rozsdamentes acélcső szerelése,
préselt csőkötésekkel,
csőidomok és szerelvények elhelyezése,
két préselt kötéssel csatlakozó idomok, DN 12 - DN 50
DN 25
Viega Sanpress Inox ív, 90°, biztonsági kontúrral, rozsdamentes acél, 28 Cikkszám:
435 660</t>
  </si>
  <si>
    <t>81-007-11.1.1.1.1.1.4-0338114 (44) ÖN</t>
  </si>
  <si>
    <t>81-008-1.1.1.3.2-0242154 (9)</t>
  </si>
  <si>
    <t>82-000-1.2.1 (3) ÖN</t>
  </si>
  <si>
    <t>Gázvezeték,
Rozsdamentes acélcső szerelése,
préselt csőkötésekkel,
cső elhelyezése csőidomok nélkül, szakaszos nyomáspróbával,
szabadon, horonyba vagy padlócsatornába,
DN 12 - DN 50
DN 25
Viega Sanpress cső, 1.4401 rozsdamentes, 6 m-es szálban, ivóvíz- és gázellátáshoz,
28 x 1,2 Cikkszám: 104 924</t>
  </si>
  <si>
    <t>Szolár vezeték elhelyezése és bekötése, méretre vágható, nemesacélból,
bordázott kivitelben, szigeteléssel ellátva, peremezhető cső hollandi csatlakozás
kialakításával,
ikercső elhelyezése érzékelő vezetékkel,
DN 15
13 mm szigeteléssel, elektromos kábellel</t>
  </si>
  <si>
    <t>Szerelvények leszerelése,
menetes szerelvények,
DN 50 méretig</t>
  </si>
  <si>
    <t>82-000-4.1.1 (27) ÖN</t>
  </si>
  <si>
    <t>82-001-7.4.2-0115145 (226) ÖN</t>
  </si>
  <si>
    <t>82-001-7.4.3-0125758 (227)</t>
  </si>
  <si>
    <t>Gáz- és fűtésszerelési berendezési tárgyak leszerelése,
gázszerelési berendezési tárgyak
gázfőző, gáztűzhely, vízmelegítő, hősugárzó,
konvektor, fali fűtő</t>
  </si>
  <si>
    <t>Kétoldalon menetes vagy roppantógyűrűs szerelvény elhelyezése, külső vagy belső
menettel, illetve hollandival csatlakoztatva
DN 25
gömbcsap, víz- és gázfőcsap
OVENTROP Optibal golyóscsap, DN25, 1", kb-hollandi, PN20/PN16, -10 - 100°C,
nikkelezett sárgaréz szelepházzal, műanyag fogantyúval, 107 57 08</t>
  </si>
  <si>
    <t>Kétoldalon menetes vagy roppantógyűrűs szerelvény elhelyezése, külső vagy belső
menettel, illetve hollandival csatlakoztatva
DN 25
szennyfogószűrő, gázszűrő, iszap- és levegőleválasztó
Kombinált mikrobuborék és iszapleválasztó 1"BM mágneses</t>
  </si>
  <si>
    <t>82-001-16.1.5-0114801 (285)</t>
  </si>
  <si>
    <t>Fűtőtest szerelvény elhelyezése
külső vagy belső menettel, illetve hollandival csatlakoztatva
DN 10
termosztatikus szelep</t>
  </si>
  <si>
    <t>82-001-17.1.2-0114697 (300)</t>
  </si>
  <si>
    <t>82-008-1.3.1.1-0153022 (19) ÖN</t>
  </si>
  <si>
    <t>82-010-5.3.1-0344461 (22)</t>
  </si>
  <si>
    <t>82-016-12.2 (66)</t>
  </si>
  <si>
    <t>Termosztatikus szelepfej felszerelése
radiátorszelepre, hollandival csatlakoztatva</t>
  </si>
  <si>
    <t>Vízelvezetés
átemelő telepek
kondenzátum, szennyezett víz, drénvíz szállítására,
beltéri elhelyezésre
Grundfos CONLIFT 1, kondenzátum átemelő</t>
  </si>
  <si>
    <t>Gázüzemű lakásfűtő készülék elhelyezése, víz- és gázoldali bekötése,
földgázra vagy PB gázra,
kondenzációs fali- vagy modulkazán
40 kW teljesítményig
28 kW-os kondenzációs fali fűtő készülék</t>
  </si>
  <si>
    <t>Kazán beüzemelése
23.261 - 45.440 W teljesítmény között</t>
  </si>
  <si>
    <t>82-016-13.2 (71) ÖN</t>
  </si>
  <si>
    <t>82-016-14.1.3-0244011 (77)</t>
  </si>
  <si>
    <t>82-016-14.2.1.3-0244022 (79)</t>
  </si>
  <si>
    <t>82-016-14.2.2.3-0244020 (82)</t>
  </si>
  <si>
    <t>Próbafűtés, radiátorok beszabályozása
23.261 - 45.440 W teljesítmény között</t>
  </si>
  <si>
    <t>Füstgázelvezetés (csövek, idomok) elhelyezése zárt égésterű,fűtési és/vagy használati
melegvízkészítő kazánok részére,felszerelve, szerelőkőműves munka nélkül,
füstcsövek
80/80 és 80/125 mm
Koncentrikus csővezeték 80/125, L=500 mm</t>
  </si>
  <si>
    <t>Füstgázelvezetés (csövek, idomok) elhelyezése zárt égésterű,fűtési és/vagy használati
melegvízkészítő kazánok részére,felszerelve, szerelőkőműves munka nélkül,
füstcsőidomok
kazáncsatlakozó - indító idom</t>
  </si>
  <si>
    <t>Füstgázelvezetés (csövek, idomok) elhelyezése zárt égésterű,fűtési és/vagy használati
melegvízkészítő kazánok részére,felszerelve, szerelőkőműves munka nélkül,
füstcsőidomok
könyök
80/80 és 80/125 mm
Koncentrikus könyök, 87-90°, 80/125</t>
  </si>
  <si>
    <t>82-016-14.2.4.2.3-0343619 (89)</t>
  </si>
  <si>
    <t>82-016-14.2.5.3.3-0243205 (97)</t>
  </si>
  <si>
    <t>Füstgázelvezetés (csövek, idomok) elhelyezése zárt égésterű,fűtési és/vagy használati
melegvízkészítő kazánok részére,felszerelve, szerelőkőműves munka nélkül,
füstcsőidomok
vizsgálóidomok
T-idom
80/125 mm
Koncentrikus ellenőrző könyök 90° 80/125 mm</t>
  </si>
  <si>
    <t>Füstgázelvezetés (csövek, idomok) elhelyezése zárt égésterű,fűtési és/vagy használati
melegvízkészítő kazánok részére,felszerelve, szerelőkőműves munka nélkül,
füstcsőidomok
tetőátvezetések
fali átvezetések, védőrácsok
80/125 mm
Védőrács vízszintes elvezetéshez</t>
  </si>
  <si>
    <t>Akadálymentesítés</t>
  </si>
  <si>
    <t>Munkafajták megnevezése</t>
  </si>
  <si>
    <t>Kézszárító elhelyezése (rozsdamentes acél, selyem matt)</t>
  </si>
  <si>
    <t>Tükör elhelyezése (60*100 cm)</t>
  </si>
  <si>
    <t>Nyomógombos szappanadagoló (rozsdamentes acél, selyem matt)</t>
  </si>
  <si>
    <t>Ajánlattevői költségvetés</t>
  </si>
  <si>
    <t>Ajánlatkérő szervezet adatai:</t>
  </si>
  <si>
    <t>Ajánlattevő szervezet adatai:</t>
  </si>
  <si>
    <t>Ajánlati költség összesítő</t>
  </si>
  <si>
    <t>Kelt:</t>
  </si>
  <si>
    <t>1. rész szerinti munkálatok</t>
  </si>
  <si>
    <t>2. rész szerinti munkálatok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</si>
</sst>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\ _F_t"/>
  </numFmts>
  <fonts count="2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 CE"/>
      <family val="0"/>
    </font>
    <font>
      <b/>
      <sz val="16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49" fontId="25" fillId="0" borderId="0" xfId="0" applyNumberFormat="1" applyFont="1" applyAlignment="1">
      <alignment vertical="top" wrapText="1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7.8515625" style="1" customWidth="1"/>
    <col min="2" max="3" width="20.7109375" style="1" customWidth="1"/>
    <col min="4" max="4" width="9.140625" style="1" customWidth="1"/>
    <col min="5" max="5" width="15.57421875" style="1" customWidth="1"/>
    <col min="6" max="16384" width="9.140625" style="1" customWidth="1"/>
  </cols>
  <sheetData>
    <row r="1" spans="1:3" ht="18.75">
      <c r="A1" s="39" t="s">
        <v>39</v>
      </c>
      <c r="B1" s="39"/>
      <c r="C1" s="39"/>
    </row>
    <row r="2" spans="1:3" ht="18.75">
      <c r="A2" s="39" t="s">
        <v>323</v>
      </c>
      <c r="B2" s="39"/>
      <c r="C2" s="39"/>
    </row>
    <row r="3" spans="1:3" ht="18.75">
      <c r="A3" s="29"/>
      <c r="B3" s="29"/>
      <c r="C3" s="29"/>
    </row>
    <row r="5" spans="1:3" ht="15.75">
      <c r="A5" s="30" t="s">
        <v>324</v>
      </c>
      <c r="B5" s="9"/>
      <c r="C5" s="9"/>
    </row>
    <row r="6" spans="1:3" ht="13.5" customHeight="1">
      <c r="A6" s="9" t="s">
        <v>29</v>
      </c>
      <c r="B6" s="40" t="s">
        <v>40</v>
      </c>
      <c r="C6" s="40"/>
    </row>
    <row r="7" spans="1:3" ht="15.75">
      <c r="A7" s="9" t="s">
        <v>30</v>
      </c>
      <c r="B7" s="40" t="s">
        <v>41</v>
      </c>
      <c r="C7" s="40"/>
    </row>
    <row r="8" spans="1:3" ht="15.75">
      <c r="A8" s="9" t="s">
        <v>31</v>
      </c>
      <c r="B8" s="40" t="s">
        <v>42</v>
      </c>
      <c r="C8" s="40"/>
    </row>
    <row r="9" spans="1:3" ht="15.75">
      <c r="A9" s="9"/>
      <c r="B9" s="9"/>
      <c r="C9" s="9"/>
    </row>
    <row r="10" spans="1:3" s="26" customFormat="1" ht="15.75">
      <c r="A10" s="30" t="s">
        <v>325</v>
      </c>
      <c r="B10" s="30"/>
      <c r="C10" s="30"/>
    </row>
    <row r="11" spans="1:3" ht="15.75">
      <c r="A11" s="9" t="s">
        <v>29</v>
      </c>
      <c r="B11" s="31"/>
      <c r="C11" s="9"/>
    </row>
    <row r="12" spans="1:3" ht="15.75">
      <c r="A12" s="9" t="s">
        <v>30</v>
      </c>
      <c r="B12" s="31"/>
      <c r="C12" s="9"/>
    </row>
    <row r="13" spans="1:3" ht="15.75">
      <c r="A13" s="9" t="s">
        <v>31</v>
      </c>
      <c r="B13" s="9"/>
      <c r="C13" s="9"/>
    </row>
    <row r="14" spans="1:3" ht="15.75">
      <c r="A14" s="9"/>
      <c r="B14" s="9"/>
      <c r="C14" s="9"/>
    </row>
    <row r="15" spans="1:3" ht="15.75">
      <c r="A15" s="9"/>
      <c r="B15" s="9"/>
      <c r="C15" s="9"/>
    </row>
    <row r="16" spans="1:3" ht="20.25">
      <c r="A16" s="42" t="s">
        <v>326</v>
      </c>
      <c r="B16" s="42"/>
      <c r="C16" s="42"/>
    </row>
    <row r="17" spans="1:3" ht="20.25">
      <c r="A17" s="34"/>
      <c r="B17" s="34"/>
      <c r="C17" s="34"/>
    </row>
    <row r="18" spans="1:3" ht="15.75">
      <c r="A18" s="7" t="s">
        <v>319</v>
      </c>
      <c r="B18" s="8" t="s">
        <v>18</v>
      </c>
      <c r="C18" s="8" t="s">
        <v>19</v>
      </c>
    </row>
    <row r="19" spans="1:3" ht="15.75">
      <c r="A19" s="32" t="s">
        <v>328</v>
      </c>
      <c r="B19" s="46"/>
      <c r="C19" s="46"/>
    </row>
    <row r="20" spans="1:3" ht="15.75">
      <c r="A20" s="9" t="str">
        <f>A45</f>
        <v>Építészeti munkák</v>
      </c>
      <c r="B20" s="10">
        <f>B67</f>
        <v>0</v>
      </c>
      <c r="C20" s="10">
        <f>C67</f>
        <v>0</v>
      </c>
    </row>
    <row r="21" spans="1:3" ht="15.75">
      <c r="A21" s="9" t="str">
        <f>A73</f>
        <v>Akadálymentesítés</v>
      </c>
      <c r="B21" s="10">
        <f>B78</f>
        <v>0</v>
      </c>
      <c r="C21" s="10">
        <f>C78</f>
        <v>0</v>
      </c>
    </row>
    <row r="22" spans="1:3" ht="15.75">
      <c r="A22" s="9" t="str">
        <f>A84</f>
        <v>Kertészeti, udvari munkák</v>
      </c>
      <c r="B22" s="10">
        <f>B92</f>
        <v>0</v>
      </c>
      <c r="C22" s="10">
        <f>C92</f>
        <v>0</v>
      </c>
    </row>
    <row r="23" spans="1:3" ht="15.75">
      <c r="A23" s="30" t="s">
        <v>329</v>
      </c>
      <c r="B23" s="10"/>
      <c r="C23" s="10"/>
    </row>
    <row r="24" spans="1:3" ht="15.75">
      <c r="A24" s="9" t="str">
        <f>A100</f>
        <v>Napelemes rendszer</v>
      </c>
      <c r="B24" s="10">
        <f>B109</f>
        <v>0</v>
      </c>
      <c r="C24" s="10">
        <f>C109</f>
        <v>0</v>
      </c>
    </row>
    <row r="25" spans="1:3" ht="15.75">
      <c r="A25" s="9" t="str">
        <f>A115</f>
        <v>Épületgépészeti munkák</v>
      </c>
      <c r="B25" s="10">
        <f>B125</f>
        <v>0</v>
      </c>
      <c r="C25" s="10">
        <f>C125</f>
        <v>0</v>
      </c>
    </row>
    <row r="27" spans="1:3" ht="15.75">
      <c r="A27" s="7" t="s">
        <v>22</v>
      </c>
      <c r="B27" s="11">
        <f>SUM(B20:B26)</f>
        <v>0</v>
      </c>
      <c r="C27" s="11">
        <f>SUM(C20:C26)</f>
        <v>0</v>
      </c>
    </row>
    <row r="29" spans="1:3" ht="15.75">
      <c r="A29" s="16" t="s">
        <v>24</v>
      </c>
      <c r="B29" s="16"/>
      <c r="C29" s="17">
        <f>C27+B27</f>
        <v>0</v>
      </c>
    </row>
    <row r="30" spans="1:3" ht="15.75">
      <c r="A30" s="18" t="s">
        <v>25</v>
      </c>
      <c r="B30" s="18"/>
      <c r="C30" s="19">
        <f>C29*0.27</f>
        <v>0</v>
      </c>
    </row>
    <row r="31" spans="1:3" ht="15.75">
      <c r="A31" s="14" t="s">
        <v>26</v>
      </c>
      <c r="B31" s="14"/>
      <c r="C31" s="15">
        <f>C30+C29</f>
        <v>0</v>
      </c>
    </row>
    <row r="32" spans="1:3" ht="15.75">
      <c r="A32" s="32"/>
      <c r="B32" s="32"/>
      <c r="C32" s="33"/>
    </row>
    <row r="33" spans="1:3" ht="15.75">
      <c r="A33" s="32"/>
      <c r="B33" s="32"/>
      <c r="C33" s="33"/>
    </row>
    <row r="34" ht="15.75">
      <c r="A34" s="9" t="s">
        <v>327</v>
      </c>
    </row>
    <row r="39" spans="2:3" ht="12.75">
      <c r="B39" s="44" t="s">
        <v>35</v>
      </c>
      <c r="C39" s="44"/>
    </row>
    <row r="40" spans="2:3" ht="12.75">
      <c r="B40" s="43" t="s">
        <v>34</v>
      </c>
      <c r="C40" s="43"/>
    </row>
    <row r="41" spans="1:3" ht="15.75">
      <c r="A41" s="9"/>
      <c r="B41" s="9"/>
      <c r="C41" s="9"/>
    </row>
    <row r="42" spans="1:3" ht="15.75">
      <c r="A42" s="9"/>
      <c r="B42" s="9"/>
      <c r="C42" s="9"/>
    </row>
    <row r="43" spans="1:3" ht="15.75">
      <c r="A43" s="30" t="s">
        <v>328</v>
      </c>
      <c r="B43" s="9"/>
      <c r="C43" s="9"/>
    </row>
    <row r="44" spans="1:3" ht="15.75">
      <c r="A44" s="30"/>
      <c r="B44" s="9"/>
      <c r="C44" s="9"/>
    </row>
    <row r="45" spans="1:3" ht="15.75">
      <c r="A45" s="41" t="s">
        <v>181</v>
      </c>
      <c r="B45" s="41"/>
      <c r="C45" s="41"/>
    </row>
    <row r="46" spans="1:3" ht="15.75">
      <c r="A46" s="9"/>
      <c r="B46" s="9"/>
      <c r="C46" s="9"/>
    </row>
    <row r="47" spans="1:3" s="2" customFormat="1" ht="15.75">
      <c r="A47" s="7" t="s">
        <v>9</v>
      </c>
      <c r="B47" s="8" t="s">
        <v>10</v>
      </c>
      <c r="C47" s="8" t="s">
        <v>11</v>
      </c>
    </row>
    <row r="48" spans="1:4" s="12" customFormat="1" ht="15.75">
      <c r="A48" s="13" t="s">
        <v>32</v>
      </c>
      <c r="B48" s="10">
        <f>'Építészeti munkák'!H6</f>
        <v>0</v>
      </c>
      <c r="C48" s="10">
        <f>'Építészeti munkák'!I6</f>
        <v>0</v>
      </c>
      <c r="D48" s="10"/>
    </row>
    <row r="49" spans="1:3" ht="15.75">
      <c r="A49" s="9" t="s">
        <v>51</v>
      </c>
      <c r="B49" s="10">
        <f>'Építészeti munkák'!H14</f>
        <v>0</v>
      </c>
      <c r="C49" s="10">
        <f>'Építészeti munkák'!I14</f>
        <v>0</v>
      </c>
    </row>
    <row r="50" spans="1:3" ht="15.75">
      <c r="A50" s="9" t="s">
        <v>52</v>
      </c>
      <c r="B50" s="10">
        <f>'Építészeti munkák'!H23</f>
        <v>0</v>
      </c>
      <c r="C50" s="10">
        <f>'Építészeti munkák'!I23</f>
        <v>0</v>
      </c>
    </row>
    <row r="51" spans="1:3" ht="31.5">
      <c r="A51" s="9" t="s">
        <v>59</v>
      </c>
      <c r="B51" s="10">
        <f>'Építészeti munkák'!H31</f>
        <v>0</v>
      </c>
      <c r="C51" s="10">
        <f>'Építészeti munkák'!I31</f>
        <v>0</v>
      </c>
    </row>
    <row r="52" spans="1:3" ht="15.75">
      <c r="A52" s="9" t="s">
        <v>64</v>
      </c>
      <c r="B52" s="10">
        <f>'Építészeti munkák'!H39</f>
        <v>0</v>
      </c>
      <c r="C52" s="10">
        <f>'Építészeti munkák'!I39</f>
        <v>0</v>
      </c>
    </row>
    <row r="53" spans="1:3" ht="15.75">
      <c r="A53" s="9" t="s">
        <v>69</v>
      </c>
      <c r="B53" s="10">
        <f>'Építészeti munkák'!H53</f>
        <v>0</v>
      </c>
      <c r="C53" s="10">
        <f>'Építészeti munkák'!I53</f>
        <v>0</v>
      </c>
    </row>
    <row r="54" spans="1:3" ht="15.75">
      <c r="A54" s="9" t="s">
        <v>86</v>
      </c>
      <c r="B54" s="10">
        <f>'Építészeti munkák'!H63</f>
        <v>0</v>
      </c>
      <c r="C54" s="10">
        <f>'Építészeti munkák'!I63</f>
        <v>0</v>
      </c>
    </row>
    <row r="55" spans="1:3" ht="15.75">
      <c r="A55" s="9" t="s">
        <v>95</v>
      </c>
      <c r="B55" s="10">
        <f>'Építészeti munkák'!H72</f>
        <v>0</v>
      </c>
      <c r="C55" s="10">
        <f>'Építészeti munkák'!I72</f>
        <v>0</v>
      </c>
    </row>
    <row r="56" spans="1:3" ht="31.5">
      <c r="A56" s="9" t="s">
        <v>102</v>
      </c>
      <c r="B56" s="10">
        <f>'Építészeti munkák'!H81</f>
        <v>0</v>
      </c>
      <c r="C56" s="10">
        <f>'Építészeti munkák'!I81</f>
        <v>0</v>
      </c>
    </row>
    <row r="57" spans="1:3" ht="15.75">
      <c r="A57" s="9" t="s">
        <v>109</v>
      </c>
      <c r="B57" s="10">
        <f>'Építészeti munkák'!H92</f>
        <v>0</v>
      </c>
      <c r="C57" s="10">
        <f>'Építészeti munkák'!I92</f>
        <v>0</v>
      </c>
    </row>
    <row r="58" spans="1:3" ht="15.75">
      <c r="A58" s="9" t="s">
        <v>120</v>
      </c>
      <c r="B58" s="10">
        <f>'Építészeti munkák'!H115</f>
        <v>0</v>
      </c>
      <c r="C58" s="10">
        <f>'Építészeti munkák'!I115</f>
        <v>0</v>
      </c>
    </row>
    <row r="59" spans="1:3" ht="15.75">
      <c r="A59" s="9" t="s">
        <v>153</v>
      </c>
      <c r="B59" s="10">
        <f>'Építészeti munkák'!H126</f>
        <v>0</v>
      </c>
      <c r="C59" s="10">
        <f>'Építészeti munkák'!I126</f>
        <v>0</v>
      </c>
    </row>
    <row r="60" spans="1:3" ht="15.75">
      <c r="A60" s="9" t="s">
        <v>164</v>
      </c>
      <c r="B60" s="10">
        <f>'Építészeti munkák'!H135</f>
        <v>0</v>
      </c>
      <c r="C60" s="10">
        <f>'Építészeti munkák'!I135</f>
        <v>0</v>
      </c>
    </row>
    <row r="61" spans="1:3" ht="15.75">
      <c r="A61" s="9" t="s">
        <v>171</v>
      </c>
      <c r="B61" s="10">
        <f>'Építészeti munkák'!H142</f>
        <v>0</v>
      </c>
      <c r="C61" s="10">
        <f>'Építészeti munkák'!I142</f>
        <v>0</v>
      </c>
    </row>
    <row r="62" spans="1:3" ht="15.75">
      <c r="A62" s="9" t="s">
        <v>33</v>
      </c>
      <c r="B62" s="10">
        <f>'Építészeti munkák'!H149</f>
        <v>0</v>
      </c>
      <c r="C62" s="10">
        <f>'Építészeti munkák'!I149</f>
        <v>0</v>
      </c>
    </row>
    <row r="63" spans="1:3" ht="15.75">
      <c r="A63" s="9" t="s">
        <v>176</v>
      </c>
      <c r="B63" s="10">
        <f>'Építészeti munkák'!H157</f>
        <v>0</v>
      </c>
      <c r="C63" s="10">
        <f>'Építészeti munkák'!I157</f>
        <v>0</v>
      </c>
    </row>
    <row r="64" spans="1:3" ht="15.75">
      <c r="A64" s="9" t="s">
        <v>182</v>
      </c>
      <c r="B64" s="10">
        <f>'Építészeti munkák'!H165</f>
        <v>0</v>
      </c>
      <c r="C64" s="10">
        <f>'Építészeti munkák'!I165</f>
        <v>0</v>
      </c>
    </row>
    <row r="65" spans="1:3" ht="31.5">
      <c r="A65" s="9" t="s">
        <v>187</v>
      </c>
      <c r="B65" s="10">
        <f>'Építészeti munkák'!H182</f>
        <v>0</v>
      </c>
      <c r="C65" s="10">
        <f>'Építészeti munkák'!I182</f>
        <v>0</v>
      </c>
    </row>
    <row r="66" spans="1:3" ht="15.75">
      <c r="A66" s="9"/>
      <c r="B66" s="10"/>
      <c r="C66" s="10"/>
    </row>
    <row r="67" spans="1:3" s="2" customFormat="1" ht="15.75">
      <c r="A67" s="7" t="s">
        <v>22</v>
      </c>
      <c r="B67" s="11">
        <f>SUM(B48:B66)</f>
        <v>0</v>
      </c>
      <c r="C67" s="11">
        <f>SUM(C48:C66)</f>
        <v>0</v>
      </c>
    </row>
    <row r="68" ht="12.75">
      <c r="E68" s="23"/>
    </row>
    <row r="69" spans="1:5" ht="15.75">
      <c r="A69" s="16" t="s">
        <v>24</v>
      </c>
      <c r="B69" s="16"/>
      <c r="C69" s="17">
        <f>C67+B67</f>
        <v>0</v>
      </c>
      <c r="E69" s="23"/>
    </row>
    <row r="70" spans="1:5" ht="15.75">
      <c r="A70" s="18" t="s">
        <v>25</v>
      </c>
      <c r="B70" s="18"/>
      <c r="C70" s="19">
        <f>C69*0.27</f>
        <v>0</v>
      </c>
      <c r="E70" s="23"/>
    </row>
    <row r="71" spans="1:5" ht="15.75">
      <c r="A71" s="14" t="s">
        <v>26</v>
      </c>
      <c r="B71" s="14"/>
      <c r="C71" s="15">
        <f>C70+C69</f>
        <v>0</v>
      </c>
      <c r="E71" s="23"/>
    </row>
    <row r="72" ht="12.75">
      <c r="E72" s="23"/>
    </row>
    <row r="73" spans="1:5" ht="15.75">
      <c r="A73" s="41" t="s">
        <v>318</v>
      </c>
      <c r="B73" s="41"/>
      <c r="C73" s="41"/>
      <c r="E73" s="23"/>
    </row>
    <row r="74" spans="1:5" ht="15.75">
      <c r="A74" s="9"/>
      <c r="B74" s="9"/>
      <c r="C74" s="9"/>
      <c r="E74" s="23"/>
    </row>
    <row r="75" spans="1:5" ht="15.75">
      <c r="A75" s="7" t="s">
        <v>9</v>
      </c>
      <c r="B75" s="8" t="s">
        <v>10</v>
      </c>
      <c r="C75" s="8" t="s">
        <v>11</v>
      </c>
      <c r="E75" s="23"/>
    </row>
    <row r="76" spans="1:5" ht="15.75">
      <c r="A76" s="13" t="s">
        <v>318</v>
      </c>
      <c r="B76" s="10">
        <f>Akadálymentesítés!G16</f>
        <v>0</v>
      </c>
      <c r="C76" s="10">
        <f>Akadálymentesítés!H16</f>
        <v>0</v>
      </c>
      <c r="E76" s="23"/>
    </row>
    <row r="77" spans="1:5" ht="15.75">
      <c r="A77" s="9"/>
      <c r="B77" s="10"/>
      <c r="C77" s="10"/>
      <c r="E77" s="23"/>
    </row>
    <row r="78" spans="1:5" ht="15.75">
      <c r="A78" s="7" t="s">
        <v>22</v>
      </c>
      <c r="B78" s="11">
        <f>SUM(B76:B77)</f>
        <v>0</v>
      </c>
      <c r="C78" s="11">
        <f>SUM(C76:C77)</f>
        <v>0</v>
      </c>
      <c r="E78" s="23"/>
    </row>
    <row r="79" ht="12.75">
      <c r="E79" s="23"/>
    </row>
    <row r="80" spans="1:5" ht="15.75">
      <c r="A80" s="16" t="s">
        <v>24</v>
      </c>
      <c r="B80" s="16"/>
      <c r="C80" s="17">
        <f>C78+B78</f>
        <v>0</v>
      </c>
      <c r="E80" s="23"/>
    </row>
    <row r="81" spans="1:5" ht="15.75">
      <c r="A81" s="18" t="s">
        <v>25</v>
      </c>
      <c r="B81" s="18"/>
      <c r="C81" s="19">
        <f>C80*0.27</f>
        <v>0</v>
      </c>
      <c r="E81" s="23"/>
    </row>
    <row r="82" spans="1:5" ht="15.75">
      <c r="A82" s="14" t="s">
        <v>26</v>
      </c>
      <c r="B82" s="14"/>
      <c r="C82" s="15">
        <f>C81+C80</f>
        <v>0</v>
      </c>
      <c r="E82" s="23"/>
    </row>
    <row r="83" ht="12.75">
      <c r="E83" s="23"/>
    </row>
    <row r="84" spans="1:5" ht="15.75">
      <c r="A84" s="41" t="s">
        <v>234</v>
      </c>
      <c r="B84" s="41"/>
      <c r="C84" s="41"/>
      <c r="E84" s="23"/>
    </row>
    <row r="85" spans="1:5" ht="15.75">
      <c r="A85" s="9"/>
      <c r="B85" s="9"/>
      <c r="C85" s="9"/>
      <c r="E85" s="23"/>
    </row>
    <row r="86" spans="1:5" ht="15.75">
      <c r="A86" s="7" t="s">
        <v>9</v>
      </c>
      <c r="B86" s="8" t="s">
        <v>10</v>
      </c>
      <c r="C86" s="8" t="s">
        <v>11</v>
      </c>
      <c r="E86" s="23"/>
    </row>
    <row r="87" spans="1:5" ht="15.75">
      <c r="A87" s="13" t="s">
        <v>235</v>
      </c>
      <c r="B87" s="10">
        <f>'Kertészet, udvar'!G7</f>
        <v>0</v>
      </c>
      <c r="C87" s="10">
        <f>'Kertészet, udvar'!H7</f>
        <v>0</v>
      </c>
      <c r="E87" s="23"/>
    </row>
    <row r="88" spans="1:5" ht="15.75">
      <c r="A88" s="9" t="s">
        <v>236</v>
      </c>
      <c r="B88" s="10">
        <f>'Kertészet, udvar'!G18</f>
        <v>0</v>
      </c>
      <c r="C88" s="10">
        <f>'Kertészet, udvar'!H18</f>
        <v>0</v>
      </c>
      <c r="E88" s="23"/>
    </row>
    <row r="89" spans="1:5" ht="15.75">
      <c r="A89" s="9" t="s">
        <v>248</v>
      </c>
      <c r="B89" s="10">
        <f>'Kertészet, udvar'!G25</f>
        <v>0</v>
      </c>
      <c r="C89" s="10">
        <f>'Kertészet, udvar'!H25</f>
        <v>0</v>
      </c>
      <c r="E89" s="23"/>
    </row>
    <row r="90" spans="1:5" ht="15.75">
      <c r="A90" s="9" t="s">
        <v>237</v>
      </c>
      <c r="B90" s="10">
        <f>'Kertészet, udvar'!G38</f>
        <v>0</v>
      </c>
      <c r="C90" s="10">
        <f>'Kertészet, udvar'!H38</f>
        <v>0</v>
      </c>
      <c r="E90" s="23"/>
    </row>
    <row r="91" spans="1:5" ht="15.75">
      <c r="A91" s="9"/>
      <c r="B91" s="10"/>
      <c r="C91" s="10"/>
      <c r="E91" s="23"/>
    </row>
    <row r="92" spans="1:5" ht="15.75">
      <c r="A92" s="7" t="s">
        <v>22</v>
      </c>
      <c r="B92" s="11">
        <f>SUM(B87:B91)</f>
        <v>0</v>
      </c>
      <c r="C92" s="11">
        <f>SUM(C87:C91)</f>
        <v>0</v>
      </c>
      <c r="E92" s="23"/>
    </row>
    <row r="93" ht="12.75">
      <c r="E93" s="23"/>
    </row>
    <row r="94" spans="1:5" ht="15.75">
      <c r="A94" s="16" t="s">
        <v>24</v>
      </c>
      <c r="B94" s="16"/>
      <c r="C94" s="17">
        <f>C92+B92</f>
        <v>0</v>
      </c>
      <c r="E94" s="23"/>
    </row>
    <row r="95" spans="1:5" ht="15.75">
      <c r="A95" s="18" t="s">
        <v>25</v>
      </c>
      <c r="B95" s="18"/>
      <c r="C95" s="19">
        <f>C94*0.27</f>
        <v>0</v>
      </c>
      <c r="E95" s="23"/>
    </row>
    <row r="96" spans="1:5" ht="15.75">
      <c r="A96" s="14" t="s">
        <v>26</v>
      </c>
      <c r="B96" s="14"/>
      <c r="C96" s="15">
        <f>C95+C94</f>
        <v>0</v>
      </c>
      <c r="E96" s="23"/>
    </row>
    <row r="97" ht="12.75">
      <c r="E97" s="23"/>
    </row>
    <row r="98" spans="1:5" ht="15.75">
      <c r="A98" s="30" t="s">
        <v>329</v>
      </c>
      <c r="E98" s="23"/>
    </row>
    <row r="99" ht="12.75">
      <c r="E99" s="23"/>
    </row>
    <row r="100" spans="1:3" ht="15.75">
      <c r="A100" s="41" t="s">
        <v>210</v>
      </c>
      <c r="B100" s="41"/>
      <c r="C100" s="41"/>
    </row>
    <row r="101" spans="1:3" ht="15.75">
      <c r="A101" s="9"/>
      <c r="B101" s="9"/>
      <c r="C101" s="9"/>
    </row>
    <row r="102" spans="1:3" s="2" customFormat="1" ht="15.75">
      <c r="A102" s="7" t="s">
        <v>9</v>
      </c>
      <c r="B102" s="8" t="s">
        <v>10</v>
      </c>
      <c r="C102" s="8" t="s">
        <v>11</v>
      </c>
    </row>
    <row r="103" spans="1:4" s="12" customFormat="1" ht="15.75">
      <c r="A103" s="13" t="s">
        <v>211</v>
      </c>
      <c r="B103" s="10">
        <f>SUM('Napelemes rendszer'!G3:G13)</f>
        <v>0</v>
      </c>
      <c r="C103" s="10">
        <f>SUM('Napelemes rendszer'!H3:H13)</f>
        <v>0</v>
      </c>
      <c r="D103" s="10"/>
    </row>
    <row r="104" spans="1:3" ht="15.75">
      <c r="A104" s="9" t="s">
        <v>212</v>
      </c>
      <c r="B104" s="10">
        <f>'Napelemes rendszer'!G14</f>
        <v>0</v>
      </c>
      <c r="C104" s="10">
        <f>'Napelemes rendszer'!H14</f>
        <v>0</v>
      </c>
    </row>
    <row r="105" spans="1:3" ht="15.75">
      <c r="A105" s="9" t="s">
        <v>213</v>
      </c>
      <c r="B105" s="10">
        <f>'Napelemes rendszer'!G15</f>
        <v>0</v>
      </c>
      <c r="C105" s="10">
        <f>'Napelemes rendszer'!H15</f>
        <v>0</v>
      </c>
    </row>
    <row r="106" spans="1:3" ht="15.75">
      <c r="A106" s="9" t="s">
        <v>214</v>
      </c>
      <c r="B106" s="10">
        <f>'Napelemes rendszer'!G16</f>
        <v>0</v>
      </c>
      <c r="C106" s="10">
        <f>'Napelemes rendszer'!H16</f>
        <v>0</v>
      </c>
    </row>
    <row r="107" spans="1:3" ht="15.75">
      <c r="A107" s="9" t="s">
        <v>215</v>
      </c>
      <c r="B107" s="10">
        <f>'Napelemes rendszer'!G17</f>
        <v>0</v>
      </c>
      <c r="C107" s="10">
        <f>'Napelemes rendszer'!H17</f>
        <v>0</v>
      </c>
    </row>
    <row r="108" spans="1:3" ht="15.75">
      <c r="A108" s="9"/>
      <c r="B108" s="10"/>
      <c r="C108" s="10"/>
    </row>
    <row r="109" spans="1:3" s="2" customFormat="1" ht="15.75">
      <c r="A109" s="7" t="s">
        <v>22</v>
      </c>
      <c r="B109" s="11">
        <f>SUM(B103:B108)</f>
        <v>0</v>
      </c>
      <c r="C109" s="11">
        <f>SUM(C103:C108)</f>
        <v>0</v>
      </c>
    </row>
    <row r="110" ht="12.75">
      <c r="E110" s="23"/>
    </row>
    <row r="111" spans="1:5" ht="15.75">
      <c r="A111" s="16" t="s">
        <v>24</v>
      </c>
      <c r="B111" s="16"/>
      <c r="C111" s="17">
        <f>C109+B109</f>
        <v>0</v>
      </c>
      <c r="E111" s="23"/>
    </row>
    <row r="112" spans="1:5" ht="15.75">
      <c r="A112" s="18" t="s">
        <v>25</v>
      </c>
      <c r="B112" s="18"/>
      <c r="C112" s="19">
        <f>C111*0.27</f>
        <v>0</v>
      </c>
      <c r="E112" s="23"/>
    </row>
    <row r="113" spans="1:5" ht="15.75">
      <c r="A113" s="14" t="s">
        <v>26</v>
      </c>
      <c r="B113" s="14"/>
      <c r="C113" s="15">
        <f>C112+C111</f>
        <v>0</v>
      </c>
      <c r="E113" s="23"/>
    </row>
    <row r="114" spans="1:5" ht="15.75">
      <c r="A114" s="32"/>
      <c r="B114" s="32"/>
      <c r="C114" s="33"/>
      <c r="E114" s="23"/>
    </row>
    <row r="115" spans="1:3" ht="15.75">
      <c r="A115" s="41" t="s">
        <v>256</v>
      </c>
      <c r="B115" s="41"/>
      <c r="C115" s="41"/>
    </row>
    <row r="116" spans="1:3" ht="15.75">
      <c r="A116" s="9"/>
      <c r="B116" s="9"/>
      <c r="C116" s="9"/>
    </row>
    <row r="117" spans="1:3" s="2" customFormat="1" ht="15.75">
      <c r="A117" s="7" t="s">
        <v>9</v>
      </c>
      <c r="B117" s="8" t="s">
        <v>10</v>
      </c>
      <c r="C117" s="8" t="s">
        <v>11</v>
      </c>
    </row>
    <row r="118" spans="1:4" s="12" customFormat="1" ht="15.75">
      <c r="A118" s="13" t="s">
        <v>257</v>
      </c>
      <c r="B118" s="10">
        <f>'Épületgépészeti munkák'!H6</f>
        <v>0</v>
      </c>
      <c r="C118" s="10">
        <f>'Épületgépészeti munkák'!I6</f>
        <v>0</v>
      </c>
      <c r="D118" s="10"/>
    </row>
    <row r="119" spans="1:3" ht="15.75">
      <c r="A119" s="9" t="s">
        <v>176</v>
      </c>
      <c r="B119" s="10">
        <f>'Épületgépészeti munkák'!H13</f>
        <v>0</v>
      </c>
      <c r="C119" s="10">
        <f>'Épületgépészeti munkák'!I13</f>
        <v>0</v>
      </c>
    </row>
    <row r="120" spans="1:3" ht="31.5">
      <c r="A120" s="9" t="s">
        <v>258</v>
      </c>
      <c r="B120" s="10">
        <f>'Épületgépészeti munkák'!H20</f>
        <v>0</v>
      </c>
      <c r="C120" s="10">
        <f>'Épületgépészeti munkák'!I20</f>
        <v>0</v>
      </c>
    </row>
    <row r="121" spans="1:3" ht="15.75">
      <c r="A121" s="9" t="s">
        <v>259</v>
      </c>
      <c r="B121" s="10">
        <f>'Épületgépészeti munkák'!H27</f>
        <v>0</v>
      </c>
      <c r="C121" s="10">
        <f>'Épületgépészeti munkák'!I27</f>
        <v>0</v>
      </c>
    </row>
    <row r="122" spans="1:3" ht="15.75">
      <c r="A122" s="9" t="s">
        <v>182</v>
      </c>
      <c r="B122" s="10">
        <f>'Épületgépészeti munkák'!H42</f>
        <v>0</v>
      </c>
      <c r="C122" s="10">
        <f>'Épületgépészeti munkák'!I42</f>
        <v>0</v>
      </c>
    </row>
    <row r="123" spans="1:3" ht="31.5">
      <c r="A123" s="9" t="s">
        <v>187</v>
      </c>
      <c r="B123" s="10">
        <f>'Épületgépészeti munkák'!H63</f>
        <v>0</v>
      </c>
      <c r="C123" s="10">
        <f>'Épületgépészeti munkák'!I63</f>
        <v>0</v>
      </c>
    </row>
    <row r="124" spans="1:3" ht="15.75">
      <c r="A124" s="9"/>
      <c r="B124" s="10"/>
      <c r="C124" s="10"/>
    </row>
    <row r="125" spans="1:3" s="2" customFormat="1" ht="15.75">
      <c r="A125" s="7" t="s">
        <v>22</v>
      </c>
      <c r="B125" s="11">
        <f>SUM(B118:B124)</f>
        <v>0</v>
      </c>
      <c r="C125" s="11">
        <f>SUM(C118:C124)</f>
        <v>0</v>
      </c>
    </row>
    <row r="126" ht="12.75">
      <c r="E126" s="23"/>
    </row>
    <row r="127" spans="1:5" ht="15.75">
      <c r="A127" s="16" t="s">
        <v>24</v>
      </c>
      <c r="B127" s="16"/>
      <c r="C127" s="17">
        <f>C125+B125</f>
        <v>0</v>
      </c>
      <c r="E127" s="23"/>
    </row>
    <row r="128" spans="1:5" ht="15.75">
      <c r="A128" s="18" t="s">
        <v>25</v>
      </c>
      <c r="B128" s="18"/>
      <c r="C128" s="19">
        <f>C127*0.27</f>
        <v>0</v>
      </c>
      <c r="E128" s="23"/>
    </row>
    <row r="129" spans="1:5" ht="15.75">
      <c r="A129" s="14" t="s">
        <v>26</v>
      </c>
      <c r="B129" s="14"/>
      <c r="C129" s="15">
        <f>C128+C127</f>
        <v>0</v>
      </c>
      <c r="E129" s="23"/>
    </row>
  </sheetData>
  <sheetProtection/>
  <mergeCells count="13">
    <mergeCell ref="A115:C115"/>
    <mergeCell ref="A73:C73"/>
    <mergeCell ref="A16:C16"/>
    <mergeCell ref="B40:C40"/>
    <mergeCell ref="B39:C39"/>
    <mergeCell ref="A45:C45"/>
    <mergeCell ref="A100:C100"/>
    <mergeCell ref="A84:C84"/>
    <mergeCell ref="A1:C1"/>
    <mergeCell ref="B6:C6"/>
    <mergeCell ref="B7:C7"/>
    <mergeCell ref="B8:C8"/>
    <mergeCell ref="A2:C2"/>
  </mergeCells>
  <printOptions/>
  <pageMargins left="1" right="1" top="1" bottom="1" header="0.4166666666666667" footer="0.4166666666666667"/>
  <pageSetup orientation="portrait" paperSize="9" scale="96" r:id="rId1"/>
  <headerFooter alignWithMargins="0">
    <oddFooter>&amp;C&amp;P. oldal</oddFooter>
  </headerFooter>
  <rowBreaks count="2" manualBreakCount="2">
    <brk id="42" max="2" man="1"/>
    <brk id="8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view="pageBreakPreview" zoomScaleSheetLayoutView="100" zoomScalePageLayoutView="0" workbookViewId="0" topLeftCell="A1">
      <selection activeCell="K159" sqref="K159"/>
    </sheetView>
  </sheetViews>
  <sheetFormatPr defaultColWidth="9.140625" defaultRowHeight="12.75"/>
  <cols>
    <col min="1" max="1" width="4.57421875" style="6" customWidth="1"/>
    <col min="2" max="2" width="9.140625" style="6" customWidth="1"/>
    <col min="3" max="3" width="36.7109375" style="1" customWidth="1"/>
    <col min="4" max="4" width="6.7109375" style="4" customWidth="1"/>
    <col min="5" max="5" width="6.7109375" style="1" customWidth="1"/>
    <col min="6" max="7" width="8.140625" style="1" bestFit="1" customWidth="1"/>
    <col min="8" max="9" width="9.7109375" style="1" customWidth="1"/>
    <col min="10" max="16384" width="9.140625" style="1" customWidth="1"/>
  </cols>
  <sheetData>
    <row r="1" spans="1:9" ht="12.75">
      <c r="A1" s="45" t="s">
        <v>32</v>
      </c>
      <c r="B1" s="45"/>
      <c r="C1" s="45"/>
      <c r="D1" s="45"/>
      <c r="E1" s="45"/>
      <c r="F1" s="45"/>
      <c r="G1" s="45"/>
      <c r="H1" s="45"/>
      <c r="I1" s="45"/>
    </row>
    <row r="2" spans="1:9" ht="25.5">
      <c r="A2" s="5" t="s">
        <v>12</v>
      </c>
      <c r="B2" s="5" t="s">
        <v>36</v>
      </c>
      <c r="C2" s="2" t="s">
        <v>13</v>
      </c>
      <c r="D2" s="3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</row>
    <row r="3" spans="1:9" ht="51">
      <c r="A3" s="20">
        <v>1</v>
      </c>
      <c r="B3" s="20" t="s">
        <v>43</v>
      </c>
      <c r="C3" s="1" t="s">
        <v>44</v>
      </c>
      <c r="D3" s="4">
        <v>20</v>
      </c>
      <c r="E3" s="21" t="s">
        <v>27</v>
      </c>
      <c r="F3" s="25"/>
      <c r="G3" s="25"/>
      <c r="H3" s="23">
        <f>D3*F3</f>
        <v>0</v>
      </c>
      <c r="I3" s="23">
        <f>D3*G3</f>
        <v>0</v>
      </c>
    </row>
    <row r="4" spans="1:9" ht="102">
      <c r="A4" s="20">
        <v>2</v>
      </c>
      <c r="B4" s="20" t="s">
        <v>45</v>
      </c>
      <c r="C4" s="1" t="s">
        <v>46</v>
      </c>
      <c r="D4" s="4">
        <v>370</v>
      </c>
      <c r="E4" s="21" t="s">
        <v>27</v>
      </c>
      <c r="F4" s="25"/>
      <c r="G4" s="25"/>
      <c r="H4" s="23">
        <f>D4*F4</f>
        <v>0</v>
      </c>
      <c r="I4" s="23">
        <f>D4*G4</f>
        <v>0</v>
      </c>
    </row>
    <row r="5" spans="6:9" ht="12.75">
      <c r="F5" s="23"/>
      <c r="G5" s="23"/>
      <c r="H5" s="23"/>
      <c r="I5" s="23"/>
    </row>
    <row r="6" spans="1:9" s="26" customFormat="1" ht="12.75">
      <c r="A6" s="24"/>
      <c r="B6" s="24"/>
      <c r="C6" s="26" t="s">
        <v>20</v>
      </c>
      <c r="D6" s="27"/>
      <c r="F6" s="28"/>
      <c r="G6" s="28"/>
      <c r="H6" s="28">
        <f>SUM(H3:H5)</f>
        <v>0</v>
      </c>
      <c r="I6" s="28">
        <f>SUM(I3:I5)</f>
        <v>0</v>
      </c>
    </row>
    <row r="9" spans="1:9" ht="12.75">
      <c r="A9" s="45" t="str">
        <f>Összesítő!A49</f>
        <v>Irtás, föld és sziklamunka</v>
      </c>
      <c r="B9" s="45"/>
      <c r="C9" s="45"/>
      <c r="D9" s="45"/>
      <c r="E9" s="45"/>
      <c r="F9" s="45"/>
      <c r="G9" s="45"/>
      <c r="H9" s="45"/>
      <c r="I9" s="45"/>
    </row>
    <row r="10" spans="1:9" ht="25.5">
      <c r="A10" s="5" t="s">
        <v>12</v>
      </c>
      <c r="B10" s="5" t="s">
        <v>36</v>
      </c>
      <c r="C10" s="2" t="s">
        <v>13</v>
      </c>
      <c r="D10" s="3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</row>
    <row r="11" spans="1:9" ht="38.25">
      <c r="A11" s="6">
        <v>1</v>
      </c>
      <c r="B11" s="6" t="s">
        <v>47</v>
      </c>
      <c r="C11" s="1" t="s">
        <v>48</v>
      </c>
      <c r="D11" s="4">
        <v>18</v>
      </c>
      <c r="E11" s="1" t="s">
        <v>21</v>
      </c>
      <c r="F11" s="23"/>
      <c r="G11" s="23"/>
      <c r="H11" s="23">
        <f>D11*F11</f>
        <v>0</v>
      </c>
      <c r="I11" s="23">
        <f>D11*G11</f>
        <v>0</v>
      </c>
    </row>
    <row r="12" spans="1:9" ht="38.25">
      <c r="A12" s="6">
        <v>2</v>
      </c>
      <c r="B12" s="6" t="s">
        <v>49</v>
      </c>
      <c r="C12" s="1" t="s">
        <v>50</v>
      </c>
      <c r="D12" s="4">
        <v>10</v>
      </c>
      <c r="E12" s="1" t="s">
        <v>23</v>
      </c>
      <c r="F12" s="23"/>
      <c r="G12" s="23"/>
      <c r="H12" s="23">
        <f>D12*F12</f>
        <v>0</v>
      </c>
      <c r="I12" s="23">
        <f>D12*G12</f>
        <v>0</v>
      </c>
    </row>
    <row r="13" spans="6:9" ht="12.75">
      <c r="F13" s="23"/>
      <c r="G13" s="23"/>
      <c r="H13" s="23"/>
      <c r="I13" s="23"/>
    </row>
    <row r="14" spans="1:9" s="26" customFormat="1" ht="12.75">
      <c r="A14" s="24"/>
      <c r="B14" s="24"/>
      <c r="C14" s="26" t="s">
        <v>20</v>
      </c>
      <c r="D14" s="27"/>
      <c r="F14" s="28"/>
      <c r="G14" s="28"/>
      <c r="H14" s="28">
        <f>SUM(H11:H13)</f>
        <v>0</v>
      </c>
      <c r="I14" s="28">
        <f>SUM(I11:I13)</f>
        <v>0</v>
      </c>
    </row>
    <row r="17" spans="1:9" ht="12.75">
      <c r="A17" s="45" t="str">
        <f>Összesítő!A50</f>
        <v>Helyszíni beton és vasbeton munkák</v>
      </c>
      <c r="B17" s="45"/>
      <c r="C17" s="45"/>
      <c r="D17" s="45"/>
      <c r="E17" s="45"/>
      <c r="F17" s="45"/>
      <c r="G17" s="45"/>
      <c r="H17" s="45"/>
      <c r="I17" s="45"/>
    </row>
    <row r="18" spans="1:9" ht="25.5">
      <c r="A18" s="5" t="s">
        <v>12</v>
      </c>
      <c r="B18" s="5" t="s">
        <v>36</v>
      </c>
      <c r="C18" s="2" t="s">
        <v>13</v>
      </c>
      <c r="D18" s="3" t="s">
        <v>14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</row>
    <row r="19" spans="1:9" ht="25.5">
      <c r="A19" s="20">
        <v>1</v>
      </c>
      <c r="B19" s="20" t="s">
        <v>53</v>
      </c>
      <c r="C19" s="21" t="s">
        <v>54</v>
      </c>
      <c r="D19" s="22">
        <v>16</v>
      </c>
      <c r="E19" s="21" t="s">
        <v>38</v>
      </c>
      <c r="F19" s="25"/>
      <c r="G19" s="25"/>
      <c r="H19" s="23">
        <f>D19*F19</f>
        <v>0</v>
      </c>
      <c r="I19" s="23">
        <f>D19*G19</f>
        <v>0</v>
      </c>
    </row>
    <row r="20" spans="1:9" ht="89.25">
      <c r="A20" s="20">
        <v>2</v>
      </c>
      <c r="B20" s="20" t="s">
        <v>55</v>
      </c>
      <c r="C20" s="21" t="s">
        <v>58</v>
      </c>
      <c r="D20" s="22">
        <v>8</v>
      </c>
      <c r="E20" s="21" t="s">
        <v>38</v>
      </c>
      <c r="F20" s="25"/>
      <c r="G20" s="25"/>
      <c r="H20" s="23">
        <f>D20*F20</f>
        <v>0</v>
      </c>
      <c r="I20" s="23">
        <f>D20*G20</f>
        <v>0</v>
      </c>
    </row>
    <row r="21" spans="1:9" ht="63.75">
      <c r="A21" s="20">
        <v>3</v>
      </c>
      <c r="B21" s="20" t="s">
        <v>56</v>
      </c>
      <c r="C21" s="21" t="s">
        <v>57</v>
      </c>
      <c r="D21" s="22">
        <v>20</v>
      </c>
      <c r="E21" s="21" t="s">
        <v>27</v>
      </c>
      <c r="F21" s="25"/>
      <c r="G21" s="25"/>
      <c r="H21" s="23">
        <f>D21*F21</f>
        <v>0</v>
      </c>
      <c r="I21" s="23">
        <f>D21*G21</f>
        <v>0</v>
      </c>
    </row>
    <row r="22" spans="6:9" ht="12.75">
      <c r="F22" s="23"/>
      <c r="G22" s="23"/>
      <c r="H22" s="23"/>
      <c r="I22" s="23"/>
    </row>
    <row r="23" spans="1:9" ht="12.75">
      <c r="A23" s="24"/>
      <c r="B23" s="24"/>
      <c r="C23" s="26" t="s">
        <v>20</v>
      </c>
      <c r="D23" s="27"/>
      <c r="E23" s="26"/>
      <c r="F23" s="28"/>
      <c r="G23" s="28"/>
      <c r="H23" s="28">
        <f>SUM(H19:H22)</f>
        <v>0</v>
      </c>
      <c r="I23" s="28">
        <f>SUM(I19:I22)</f>
        <v>0</v>
      </c>
    </row>
    <row r="26" spans="1:9" ht="12.75">
      <c r="A26" s="45" t="str">
        <f>Összesítő!A51</f>
        <v>Előregyártott épületszerkezeti elem elhelyezése és szerelése</v>
      </c>
      <c r="B26" s="45"/>
      <c r="C26" s="45"/>
      <c r="D26" s="45"/>
      <c r="E26" s="45"/>
      <c r="F26" s="45"/>
      <c r="G26" s="45"/>
      <c r="H26" s="45"/>
      <c r="I26" s="45"/>
    </row>
    <row r="27" spans="1:9" ht="25.5">
      <c r="A27" s="5" t="s">
        <v>12</v>
      </c>
      <c r="B27" s="5" t="s">
        <v>36</v>
      </c>
      <c r="C27" s="2" t="s">
        <v>13</v>
      </c>
      <c r="D27" s="3" t="s">
        <v>14</v>
      </c>
      <c r="E27" s="2" t="s">
        <v>15</v>
      </c>
      <c r="F27" s="2" t="s">
        <v>16</v>
      </c>
      <c r="G27" s="2" t="s">
        <v>17</v>
      </c>
      <c r="H27" s="2" t="s">
        <v>18</v>
      </c>
      <c r="I27" s="2" t="s">
        <v>19</v>
      </c>
    </row>
    <row r="28" spans="1:9" ht="140.25">
      <c r="A28" s="6">
        <v>1</v>
      </c>
      <c r="B28" s="6" t="s">
        <v>60</v>
      </c>
      <c r="C28" s="1" t="s">
        <v>61</v>
      </c>
      <c r="D28" s="4">
        <v>3</v>
      </c>
      <c r="E28" s="1" t="s">
        <v>23</v>
      </c>
      <c r="F28" s="23"/>
      <c r="G28" s="23"/>
      <c r="H28" s="23">
        <f>D28*F28</f>
        <v>0</v>
      </c>
      <c r="I28" s="23">
        <f>D28*G28</f>
        <v>0</v>
      </c>
    </row>
    <row r="29" spans="1:9" ht="12.75">
      <c r="A29" s="6">
        <v>2</v>
      </c>
      <c r="B29" s="6" t="s">
        <v>62</v>
      </c>
      <c r="C29" s="1" t="s">
        <v>63</v>
      </c>
      <c r="D29" s="4">
        <v>1</v>
      </c>
      <c r="E29" s="1" t="s">
        <v>15</v>
      </c>
      <c r="F29" s="23"/>
      <c r="G29" s="23"/>
      <c r="H29" s="23">
        <f>D29*F29</f>
        <v>0</v>
      </c>
      <c r="I29" s="23">
        <f>D29*G29</f>
        <v>0</v>
      </c>
    </row>
    <row r="30" spans="6:9" ht="12.75">
      <c r="F30" s="23"/>
      <c r="G30" s="23"/>
      <c r="H30" s="23"/>
      <c r="I30" s="23"/>
    </row>
    <row r="31" spans="1:9" ht="12.75">
      <c r="A31" s="24"/>
      <c r="B31" s="24"/>
      <c r="C31" s="26" t="s">
        <v>20</v>
      </c>
      <c r="D31" s="27"/>
      <c r="E31" s="26"/>
      <c r="F31" s="28"/>
      <c r="G31" s="28"/>
      <c r="H31" s="28">
        <f>SUM(H28:H30)</f>
        <v>0</v>
      </c>
      <c r="I31" s="28">
        <f>SUM(I28:I30)</f>
        <v>0</v>
      </c>
    </row>
    <row r="34" spans="1:9" ht="12.75">
      <c r="A34" s="45" t="str">
        <f>Összesítő!A52</f>
        <v>Falazás és egyéb kőműves munkák</v>
      </c>
      <c r="B34" s="45"/>
      <c r="C34" s="45"/>
      <c r="D34" s="45"/>
      <c r="E34" s="45"/>
      <c r="F34" s="45"/>
      <c r="G34" s="45"/>
      <c r="H34" s="45"/>
      <c r="I34" s="45"/>
    </row>
    <row r="35" spans="1:9" ht="25.5">
      <c r="A35" s="5" t="s">
        <v>12</v>
      </c>
      <c r="B35" s="5" t="s">
        <v>36</v>
      </c>
      <c r="C35" s="2" t="s">
        <v>13</v>
      </c>
      <c r="D35" s="3" t="s">
        <v>14</v>
      </c>
      <c r="E35" s="2" t="s">
        <v>15</v>
      </c>
      <c r="F35" s="2" t="s">
        <v>16</v>
      </c>
      <c r="G35" s="2" t="s">
        <v>17</v>
      </c>
      <c r="H35" s="2" t="s">
        <v>18</v>
      </c>
      <c r="I35" s="2" t="s">
        <v>19</v>
      </c>
    </row>
    <row r="36" spans="1:9" ht="63.75">
      <c r="A36" s="6">
        <v>1</v>
      </c>
      <c r="B36" s="6" t="s">
        <v>65</v>
      </c>
      <c r="C36" s="1" t="s">
        <v>66</v>
      </c>
      <c r="D36" s="4">
        <v>5</v>
      </c>
      <c r="E36" s="1" t="s">
        <v>38</v>
      </c>
      <c r="F36" s="23"/>
      <c r="G36" s="23"/>
      <c r="H36" s="23">
        <f>D36*F36</f>
        <v>0</v>
      </c>
      <c r="I36" s="23">
        <f>D36*G36</f>
        <v>0</v>
      </c>
    </row>
    <row r="37" spans="1:9" ht="38.25">
      <c r="A37" s="6">
        <v>2</v>
      </c>
      <c r="B37" s="6" t="s">
        <v>67</v>
      </c>
      <c r="C37" s="1" t="s">
        <v>68</v>
      </c>
      <c r="D37" s="4">
        <v>14</v>
      </c>
      <c r="E37" s="1" t="s">
        <v>38</v>
      </c>
      <c r="F37" s="23"/>
      <c r="G37" s="23"/>
      <c r="H37" s="23">
        <f>D37*F37</f>
        <v>0</v>
      </c>
      <c r="I37" s="23">
        <f>D37*G37</f>
        <v>0</v>
      </c>
    </row>
    <row r="38" spans="6:9" ht="12.75">
      <c r="F38" s="23"/>
      <c r="G38" s="23"/>
      <c r="H38" s="23"/>
      <c r="I38" s="23"/>
    </row>
    <row r="39" spans="1:9" ht="12.75">
      <c r="A39" s="24"/>
      <c r="B39" s="24"/>
      <c r="C39" s="26" t="s">
        <v>20</v>
      </c>
      <c r="D39" s="27"/>
      <c r="E39" s="26"/>
      <c r="F39" s="28"/>
      <c r="G39" s="28"/>
      <c r="H39" s="28">
        <f>SUM(H36:H38)</f>
        <v>0</v>
      </c>
      <c r="I39" s="28">
        <f>SUM(I36:I38)</f>
        <v>0</v>
      </c>
    </row>
    <row r="42" spans="1:9" ht="12.75">
      <c r="A42" s="45" t="str">
        <f>Összesítő!A53</f>
        <v>Ácsmunka</v>
      </c>
      <c r="B42" s="45"/>
      <c r="C42" s="45"/>
      <c r="D42" s="45"/>
      <c r="E42" s="45"/>
      <c r="F42" s="45"/>
      <c r="G42" s="45"/>
      <c r="H42" s="45"/>
      <c r="I42" s="45"/>
    </row>
    <row r="43" spans="1:9" ht="25.5">
      <c r="A43" s="5" t="s">
        <v>12</v>
      </c>
      <c r="B43" s="5" t="s">
        <v>36</v>
      </c>
      <c r="C43" s="2" t="s">
        <v>13</v>
      </c>
      <c r="D43" s="3" t="s">
        <v>14</v>
      </c>
      <c r="E43" s="2" t="s">
        <v>15</v>
      </c>
      <c r="F43" s="2" t="s">
        <v>16</v>
      </c>
      <c r="G43" s="2" t="s">
        <v>17</v>
      </c>
      <c r="H43" s="2" t="s">
        <v>18</v>
      </c>
      <c r="I43" s="2" t="s">
        <v>19</v>
      </c>
    </row>
    <row r="44" spans="1:9" ht="25.5">
      <c r="A44" s="6">
        <v>1</v>
      </c>
      <c r="B44" s="6" t="s">
        <v>70</v>
      </c>
      <c r="C44" s="1" t="s">
        <v>71</v>
      </c>
      <c r="D44" s="4">
        <v>400</v>
      </c>
      <c r="E44" s="1" t="s">
        <v>27</v>
      </c>
      <c r="F44" s="23"/>
      <c r="G44" s="23"/>
      <c r="H44" s="23">
        <f aca="true" t="shared" si="0" ref="H44:H51">D44*F44</f>
        <v>0</v>
      </c>
      <c r="I44" s="23">
        <f aca="true" t="shared" si="1" ref="I44:I51">D44*G44</f>
        <v>0</v>
      </c>
    </row>
    <row r="45" spans="1:9" ht="25.5">
      <c r="A45" s="6">
        <v>2</v>
      </c>
      <c r="B45" s="6" t="s">
        <v>72</v>
      </c>
      <c r="C45" s="1" t="s">
        <v>73</v>
      </c>
      <c r="D45" s="4">
        <v>60</v>
      </c>
      <c r="E45" s="1" t="s">
        <v>37</v>
      </c>
      <c r="F45" s="23"/>
      <c r="G45" s="23"/>
      <c r="H45" s="23">
        <f t="shared" si="0"/>
        <v>0</v>
      </c>
      <c r="I45" s="23">
        <f t="shared" si="1"/>
        <v>0</v>
      </c>
    </row>
    <row r="46" spans="1:9" ht="76.5">
      <c r="A46" s="6">
        <v>3</v>
      </c>
      <c r="B46" s="6" t="s">
        <v>74</v>
      </c>
      <c r="C46" s="1" t="s">
        <v>75</v>
      </c>
      <c r="D46" s="4">
        <v>26</v>
      </c>
      <c r="E46" s="1" t="s">
        <v>27</v>
      </c>
      <c r="F46" s="23"/>
      <c r="G46" s="23"/>
      <c r="H46" s="23">
        <f t="shared" si="0"/>
        <v>0</v>
      </c>
      <c r="I46" s="23">
        <f t="shared" si="1"/>
        <v>0</v>
      </c>
    </row>
    <row r="47" spans="1:9" ht="51">
      <c r="A47" s="6">
        <v>4</v>
      </c>
      <c r="B47" s="6" t="s">
        <v>76</v>
      </c>
      <c r="C47" s="1" t="s">
        <v>77</v>
      </c>
      <c r="D47" s="4">
        <v>422</v>
      </c>
      <c r="E47" s="1" t="s">
        <v>27</v>
      </c>
      <c r="F47" s="23"/>
      <c r="G47" s="23"/>
      <c r="H47" s="23">
        <f t="shared" si="0"/>
        <v>0</v>
      </c>
      <c r="I47" s="23">
        <f t="shared" si="1"/>
        <v>0</v>
      </c>
    </row>
    <row r="48" spans="1:9" ht="38.25">
      <c r="A48" s="6">
        <v>5</v>
      </c>
      <c r="B48" s="6" t="s">
        <v>78</v>
      </c>
      <c r="C48" s="1" t="s">
        <v>79</v>
      </c>
      <c r="D48" s="4">
        <v>22</v>
      </c>
      <c r="E48" s="1" t="s">
        <v>27</v>
      </c>
      <c r="F48" s="23"/>
      <c r="G48" s="23"/>
      <c r="H48" s="23">
        <f t="shared" si="0"/>
        <v>0</v>
      </c>
      <c r="I48" s="23">
        <f t="shared" si="1"/>
        <v>0</v>
      </c>
    </row>
    <row r="49" spans="1:9" ht="38.25">
      <c r="A49" s="6">
        <v>6</v>
      </c>
      <c r="B49" s="6" t="s">
        <v>80</v>
      </c>
      <c r="C49" s="1" t="s">
        <v>81</v>
      </c>
      <c r="D49" s="4">
        <v>400</v>
      </c>
      <c r="E49" s="1" t="s">
        <v>27</v>
      </c>
      <c r="F49" s="23"/>
      <c r="G49" s="23"/>
      <c r="H49" s="23">
        <f t="shared" si="0"/>
        <v>0</v>
      </c>
      <c r="I49" s="23">
        <f t="shared" si="1"/>
        <v>0</v>
      </c>
    </row>
    <row r="50" spans="1:9" ht="38.25">
      <c r="A50" s="6">
        <v>7</v>
      </c>
      <c r="B50" s="6" t="s">
        <v>82</v>
      </c>
      <c r="C50" s="1" t="s">
        <v>83</v>
      </c>
      <c r="D50" s="4">
        <v>45</v>
      </c>
      <c r="E50" s="1" t="s">
        <v>27</v>
      </c>
      <c r="F50" s="23"/>
      <c r="G50" s="23"/>
      <c r="H50" s="23">
        <f t="shared" si="0"/>
        <v>0</v>
      </c>
      <c r="I50" s="23">
        <f t="shared" si="1"/>
        <v>0</v>
      </c>
    </row>
    <row r="51" spans="1:9" ht="38.25">
      <c r="A51" s="6">
        <v>8</v>
      </c>
      <c r="B51" s="6" t="s">
        <v>84</v>
      </c>
      <c r="C51" s="1" t="s">
        <v>85</v>
      </c>
      <c r="D51" s="4">
        <v>62</v>
      </c>
      <c r="E51" s="1" t="s">
        <v>37</v>
      </c>
      <c r="F51" s="23"/>
      <c r="G51" s="23"/>
      <c r="H51" s="23">
        <f t="shared" si="0"/>
        <v>0</v>
      </c>
      <c r="I51" s="23">
        <f t="shared" si="1"/>
        <v>0</v>
      </c>
    </row>
    <row r="52" spans="6:9" ht="12.75">
      <c r="F52" s="23"/>
      <c r="G52" s="23"/>
      <c r="H52" s="23"/>
      <c r="I52" s="23"/>
    </row>
    <row r="53" spans="1:9" ht="12.75">
      <c r="A53" s="24"/>
      <c r="B53" s="24"/>
      <c r="C53" s="26" t="s">
        <v>20</v>
      </c>
      <c r="D53" s="27"/>
      <c r="E53" s="26"/>
      <c r="F53" s="28"/>
      <c r="G53" s="28"/>
      <c r="H53" s="28">
        <f>SUM(H44:H52)</f>
        <v>0</v>
      </c>
      <c r="I53" s="28">
        <f>SUM(I44:I52)</f>
        <v>0</v>
      </c>
    </row>
    <row r="56" spans="1:9" ht="12.75">
      <c r="A56" s="45" t="str">
        <f>Összesítő!A54</f>
        <v>Vakolás és rabicolás</v>
      </c>
      <c r="B56" s="45"/>
      <c r="C56" s="45"/>
      <c r="D56" s="45"/>
      <c r="E56" s="45"/>
      <c r="F56" s="45"/>
      <c r="G56" s="45"/>
      <c r="H56" s="45"/>
      <c r="I56" s="45"/>
    </row>
    <row r="57" spans="1:9" ht="25.5">
      <c r="A57" s="5" t="s">
        <v>12</v>
      </c>
      <c r="B57" s="5" t="s">
        <v>36</v>
      </c>
      <c r="C57" s="2" t="s">
        <v>13</v>
      </c>
      <c r="D57" s="3" t="s">
        <v>14</v>
      </c>
      <c r="E57" s="2" t="s">
        <v>15</v>
      </c>
      <c r="F57" s="2" t="s">
        <v>16</v>
      </c>
      <c r="G57" s="2" t="s">
        <v>17</v>
      </c>
      <c r="H57" s="2" t="s">
        <v>18</v>
      </c>
      <c r="I57" s="2" t="s">
        <v>19</v>
      </c>
    </row>
    <row r="58" spans="1:9" ht="25.5">
      <c r="A58" s="6">
        <v>1</v>
      </c>
      <c r="B58" s="6" t="s">
        <v>87</v>
      </c>
      <c r="C58" s="1" t="s">
        <v>88</v>
      </c>
      <c r="D58" s="4">
        <v>187</v>
      </c>
      <c r="E58" s="1" t="s">
        <v>27</v>
      </c>
      <c r="F58" s="23"/>
      <c r="G58" s="23"/>
      <c r="H58" s="23">
        <f>D58*F58</f>
        <v>0</v>
      </c>
      <c r="I58" s="23">
        <f>D58*G58</f>
        <v>0</v>
      </c>
    </row>
    <row r="59" spans="1:9" ht="89.25">
      <c r="A59" s="6">
        <v>2</v>
      </c>
      <c r="B59" s="6" t="s">
        <v>89</v>
      </c>
      <c r="C59" s="1" t="s">
        <v>90</v>
      </c>
      <c r="D59" s="4">
        <v>150</v>
      </c>
      <c r="E59" s="1" t="s">
        <v>27</v>
      </c>
      <c r="F59" s="23"/>
      <c r="G59" s="23"/>
      <c r="H59" s="23">
        <f>D59*F59</f>
        <v>0</v>
      </c>
      <c r="I59" s="23">
        <f>D59*G59</f>
        <v>0</v>
      </c>
    </row>
    <row r="60" spans="1:9" ht="25.5">
      <c r="A60" s="6">
        <v>3</v>
      </c>
      <c r="B60" s="6" t="s">
        <v>91</v>
      </c>
      <c r="C60" s="1" t="s">
        <v>92</v>
      </c>
      <c r="D60" s="4">
        <v>182</v>
      </c>
      <c r="E60" s="1" t="s">
        <v>27</v>
      </c>
      <c r="F60" s="23"/>
      <c r="G60" s="23"/>
      <c r="H60" s="23">
        <f>D60*F60</f>
        <v>0</v>
      </c>
      <c r="I60" s="23">
        <f>D60*G60</f>
        <v>0</v>
      </c>
    </row>
    <row r="61" spans="1:9" ht="76.5">
      <c r="A61" s="6">
        <v>4</v>
      </c>
      <c r="B61" s="6" t="s">
        <v>93</v>
      </c>
      <c r="C61" s="1" t="s">
        <v>94</v>
      </c>
      <c r="D61" s="4">
        <v>43</v>
      </c>
      <c r="E61" s="1" t="s">
        <v>27</v>
      </c>
      <c r="F61" s="23"/>
      <c r="G61" s="23"/>
      <c r="H61" s="23">
        <f>D61*F61</f>
        <v>0</v>
      </c>
      <c r="I61" s="23">
        <f>D61*G61</f>
        <v>0</v>
      </c>
    </row>
    <row r="62" spans="6:9" ht="12.75">
      <c r="F62" s="23"/>
      <c r="G62" s="23"/>
      <c r="H62" s="23"/>
      <c r="I62" s="23"/>
    </row>
    <row r="63" spans="1:9" ht="12.75">
      <c r="A63" s="24"/>
      <c r="B63" s="24"/>
      <c r="C63" s="26" t="s">
        <v>20</v>
      </c>
      <c r="D63" s="27"/>
      <c r="E63" s="26"/>
      <c r="F63" s="28"/>
      <c r="G63" s="28"/>
      <c r="H63" s="28">
        <f>SUM(H58:H62)</f>
        <v>0</v>
      </c>
      <c r="I63" s="28">
        <f>SUM(I58:I62)</f>
        <v>0</v>
      </c>
    </row>
    <row r="66" spans="1:9" ht="12.75">
      <c r="A66" s="45" t="str">
        <f>Összesítő!A55</f>
        <v>Tetőfedés</v>
      </c>
      <c r="B66" s="45"/>
      <c r="C66" s="45"/>
      <c r="D66" s="45"/>
      <c r="E66" s="45"/>
      <c r="F66" s="45"/>
      <c r="G66" s="45"/>
      <c r="H66" s="45"/>
      <c r="I66" s="45"/>
    </row>
    <row r="67" spans="1:9" ht="25.5">
      <c r="A67" s="5" t="s">
        <v>12</v>
      </c>
      <c r="B67" s="5" t="s">
        <v>36</v>
      </c>
      <c r="C67" s="2" t="s">
        <v>13</v>
      </c>
      <c r="D67" s="3" t="s">
        <v>14</v>
      </c>
      <c r="E67" s="2" t="s">
        <v>15</v>
      </c>
      <c r="F67" s="2" t="s">
        <v>16</v>
      </c>
      <c r="G67" s="2" t="s">
        <v>17</v>
      </c>
      <c r="H67" s="2" t="s">
        <v>18</v>
      </c>
      <c r="I67" s="2" t="s">
        <v>19</v>
      </c>
    </row>
    <row r="68" spans="1:9" ht="25.5">
      <c r="A68" s="6">
        <v>1</v>
      </c>
      <c r="B68" s="6" t="s">
        <v>96</v>
      </c>
      <c r="C68" s="1" t="s">
        <v>97</v>
      </c>
      <c r="D68" s="4">
        <v>400</v>
      </c>
      <c r="E68" s="1" t="s">
        <v>27</v>
      </c>
      <c r="F68" s="23"/>
      <c r="G68" s="23"/>
      <c r="H68" s="23">
        <f>D68*F68</f>
        <v>0</v>
      </c>
      <c r="I68" s="23">
        <f>D68*G68</f>
        <v>0</v>
      </c>
    </row>
    <row r="69" spans="1:9" ht="51">
      <c r="A69" s="6">
        <v>2</v>
      </c>
      <c r="B69" s="6" t="s">
        <v>98</v>
      </c>
      <c r="C69" s="1" t="s">
        <v>99</v>
      </c>
      <c r="D69" s="4">
        <v>29</v>
      </c>
      <c r="E69" s="1" t="s">
        <v>37</v>
      </c>
      <c r="F69" s="23"/>
      <c r="G69" s="23"/>
      <c r="H69" s="23">
        <f>D69*F69</f>
        <v>0</v>
      </c>
      <c r="I69" s="23">
        <f>D69*G69</f>
        <v>0</v>
      </c>
    </row>
    <row r="70" spans="1:9" ht="76.5">
      <c r="A70" s="6">
        <v>3</v>
      </c>
      <c r="B70" s="6" t="s">
        <v>100</v>
      </c>
      <c r="C70" s="1" t="s">
        <v>101</v>
      </c>
      <c r="D70" s="4">
        <v>422</v>
      </c>
      <c r="E70" s="1" t="s">
        <v>27</v>
      </c>
      <c r="F70" s="23"/>
      <c r="G70" s="23"/>
      <c r="H70" s="23">
        <f>D70*F70</f>
        <v>0</v>
      </c>
      <c r="I70" s="23">
        <f>D70*G70</f>
        <v>0</v>
      </c>
    </row>
    <row r="71" spans="6:9" ht="12.75">
      <c r="F71" s="23"/>
      <c r="G71" s="23"/>
      <c r="H71" s="23"/>
      <c r="I71" s="23"/>
    </row>
    <row r="72" spans="1:9" ht="12.75">
      <c r="A72" s="24"/>
      <c r="B72" s="24"/>
      <c r="C72" s="26" t="s">
        <v>20</v>
      </c>
      <c r="D72" s="27"/>
      <c r="E72" s="26"/>
      <c r="F72" s="28"/>
      <c r="G72" s="28"/>
      <c r="H72" s="28">
        <f>SUM(H68:H71)</f>
        <v>0</v>
      </c>
      <c r="I72" s="28">
        <f>SUM(I68:I71)</f>
        <v>0</v>
      </c>
    </row>
    <row r="75" spans="1:9" ht="12.75">
      <c r="A75" s="45" t="str">
        <f>Összesítő!A56</f>
        <v>Aljzatkészítés, hideg- és melegburkolatok készítése</v>
      </c>
      <c r="B75" s="45"/>
      <c r="C75" s="45"/>
      <c r="D75" s="45"/>
      <c r="E75" s="45"/>
      <c r="F75" s="45"/>
      <c r="G75" s="45"/>
      <c r="H75" s="45"/>
      <c r="I75" s="45"/>
    </row>
    <row r="76" spans="1:9" ht="25.5">
      <c r="A76" s="5" t="s">
        <v>12</v>
      </c>
      <c r="B76" s="5" t="s">
        <v>36</v>
      </c>
      <c r="C76" s="2" t="s">
        <v>13</v>
      </c>
      <c r="D76" s="3" t="s">
        <v>14</v>
      </c>
      <c r="E76" s="2" t="s">
        <v>15</v>
      </c>
      <c r="F76" s="2" t="s">
        <v>16</v>
      </c>
      <c r="G76" s="2" t="s">
        <v>17</v>
      </c>
      <c r="H76" s="2" t="s">
        <v>18</v>
      </c>
      <c r="I76" s="2" t="s">
        <v>19</v>
      </c>
    </row>
    <row r="77" spans="1:9" ht="38.25">
      <c r="A77" s="6">
        <v>1</v>
      </c>
      <c r="B77" s="6" t="s">
        <v>103</v>
      </c>
      <c r="C77" s="1" t="s">
        <v>104</v>
      </c>
      <c r="D77" s="4">
        <v>70</v>
      </c>
      <c r="E77" s="1" t="s">
        <v>27</v>
      </c>
      <c r="F77" s="23"/>
      <c r="G77" s="23"/>
      <c r="H77" s="23">
        <f>D77*F77</f>
        <v>0</v>
      </c>
      <c r="I77" s="23">
        <f>D77*G77</f>
        <v>0</v>
      </c>
    </row>
    <row r="78" spans="1:9" ht="63.75">
      <c r="A78" s="6">
        <v>2</v>
      </c>
      <c r="B78" s="6" t="s">
        <v>105</v>
      </c>
      <c r="C78" s="1" t="s">
        <v>106</v>
      </c>
      <c r="D78" s="4">
        <v>110</v>
      </c>
      <c r="E78" s="1" t="s">
        <v>27</v>
      </c>
      <c r="F78" s="23"/>
      <c r="G78" s="23"/>
      <c r="H78" s="23">
        <f>D78*F78</f>
        <v>0</v>
      </c>
      <c r="I78" s="23">
        <f>D78*G78</f>
        <v>0</v>
      </c>
    </row>
    <row r="79" spans="1:9" ht="51">
      <c r="A79" s="6">
        <v>3</v>
      </c>
      <c r="B79" s="6" t="s">
        <v>107</v>
      </c>
      <c r="C79" s="1" t="s">
        <v>108</v>
      </c>
      <c r="D79" s="4">
        <v>72</v>
      </c>
      <c r="E79" s="1" t="s">
        <v>27</v>
      </c>
      <c r="F79" s="23"/>
      <c r="G79" s="23"/>
      <c r="H79" s="23">
        <f>D79*F79</f>
        <v>0</v>
      </c>
      <c r="I79" s="23">
        <f>D79*G79</f>
        <v>0</v>
      </c>
    </row>
    <row r="80" spans="6:9" ht="12.75">
      <c r="F80" s="23"/>
      <c r="G80" s="23"/>
      <c r="H80" s="23"/>
      <c r="I80" s="23"/>
    </row>
    <row r="81" spans="1:9" ht="12.75">
      <c r="A81" s="24"/>
      <c r="B81" s="24"/>
      <c r="C81" s="26" t="s">
        <v>20</v>
      </c>
      <c r="D81" s="27"/>
      <c r="E81" s="26"/>
      <c r="F81" s="28"/>
      <c r="G81" s="28"/>
      <c r="H81" s="28">
        <f>SUM(H77:H80)</f>
        <v>0</v>
      </c>
      <c r="I81" s="28">
        <f>SUM(I77:I80)</f>
        <v>0</v>
      </c>
    </row>
    <row r="84" spans="1:9" ht="12.75">
      <c r="A84" s="45" t="str">
        <f>Összesítő!A57</f>
        <v>Bádogozás</v>
      </c>
      <c r="B84" s="45"/>
      <c r="C84" s="45"/>
      <c r="D84" s="45"/>
      <c r="E84" s="45"/>
      <c r="F84" s="45"/>
      <c r="G84" s="45"/>
      <c r="H84" s="45"/>
      <c r="I84" s="45"/>
    </row>
    <row r="85" spans="1:9" ht="25.5">
      <c r="A85" s="5" t="s">
        <v>12</v>
      </c>
      <c r="B85" s="5" t="s">
        <v>36</v>
      </c>
      <c r="C85" s="2" t="s">
        <v>13</v>
      </c>
      <c r="D85" s="3" t="s">
        <v>14</v>
      </c>
      <c r="E85" s="2" t="s">
        <v>15</v>
      </c>
      <c r="F85" s="2" t="s">
        <v>16</v>
      </c>
      <c r="G85" s="2" t="s">
        <v>17</v>
      </c>
      <c r="H85" s="2" t="s">
        <v>18</v>
      </c>
      <c r="I85" s="2" t="s">
        <v>19</v>
      </c>
    </row>
    <row r="86" spans="1:9" ht="76.5">
      <c r="A86" s="6">
        <v>1</v>
      </c>
      <c r="B86" s="6" t="s">
        <v>110</v>
      </c>
      <c r="C86" s="1" t="s">
        <v>111</v>
      </c>
      <c r="D86" s="4">
        <v>86</v>
      </c>
      <c r="E86" s="1" t="s">
        <v>27</v>
      </c>
      <c r="F86" s="23"/>
      <c r="G86" s="23"/>
      <c r="H86" s="23">
        <f>D86*F86</f>
        <v>0</v>
      </c>
      <c r="I86" s="23">
        <f>D86*G86</f>
        <v>0</v>
      </c>
    </row>
    <row r="87" spans="1:9" ht="51">
      <c r="A87" s="6">
        <v>2</v>
      </c>
      <c r="B87" s="6" t="s">
        <v>112</v>
      </c>
      <c r="C87" s="1" t="s">
        <v>113</v>
      </c>
      <c r="D87" s="4">
        <v>39</v>
      </c>
      <c r="E87" s="1" t="s">
        <v>37</v>
      </c>
      <c r="F87" s="23"/>
      <c r="G87" s="23"/>
      <c r="H87" s="23">
        <f>D87*F87</f>
        <v>0</v>
      </c>
      <c r="I87" s="23">
        <f>D87*G87</f>
        <v>0</v>
      </c>
    </row>
    <row r="88" spans="1:9" ht="51">
      <c r="A88" s="6">
        <v>3</v>
      </c>
      <c r="B88" s="6" t="s">
        <v>114</v>
      </c>
      <c r="C88" s="1" t="s">
        <v>115</v>
      </c>
      <c r="D88" s="4">
        <v>36</v>
      </c>
      <c r="E88" s="1" t="s">
        <v>37</v>
      </c>
      <c r="F88" s="23"/>
      <c r="G88" s="23"/>
      <c r="H88" s="23">
        <f>D88*F88</f>
        <v>0</v>
      </c>
      <c r="I88" s="23">
        <f>D88*G88</f>
        <v>0</v>
      </c>
    </row>
    <row r="89" spans="1:9" ht="51">
      <c r="A89" s="6">
        <v>4</v>
      </c>
      <c r="B89" s="6" t="s">
        <v>116</v>
      </c>
      <c r="C89" s="1" t="s">
        <v>117</v>
      </c>
      <c r="D89" s="4">
        <v>18</v>
      </c>
      <c r="E89" s="1" t="s">
        <v>37</v>
      </c>
      <c r="F89" s="23"/>
      <c r="G89" s="23"/>
      <c r="H89" s="23">
        <f>D89*F89</f>
        <v>0</v>
      </c>
      <c r="I89" s="23">
        <f>D89*G89</f>
        <v>0</v>
      </c>
    </row>
    <row r="90" spans="1:9" ht="38.25">
      <c r="A90" s="6">
        <v>5</v>
      </c>
      <c r="B90" s="6" t="s">
        <v>118</v>
      </c>
      <c r="C90" s="1" t="s">
        <v>119</v>
      </c>
      <c r="D90" s="4">
        <v>65</v>
      </c>
      <c r="E90" s="1" t="s">
        <v>23</v>
      </c>
      <c r="F90" s="23"/>
      <c r="G90" s="23"/>
      <c r="H90" s="23">
        <f>D90*F90</f>
        <v>0</v>
      </c>
      <c r="I90" s="23">
        <f>D90*G90</f>
        <v>0</v>
      </c>
    </row>
    <row r="91" spans="6:9" ht="12.75">
      <c r="F91" s="23"/>
      <c r="G91" s="23"/>
      <c r="H91" s="23"/>
      <c r="I91" s="23"/>
    </row>
    <row r="92" spans="1:9" ht="12.75">
      <c r="A92" s="24"/>
      <c r="B92" s="24"/>
      <c r="C92" s="26" t="s">
        <v>20</v>
      </c>
      <c r="D92" s="27"/>
      <c r="E92" s="26"/>
      <c r="F92" s="28"/>
      <c r="G92" s="28"/>
      <c r="H92" s="28">
        <f>SUM(H86:H91)</f>
        <v>0</v>
      </c>
      <c r="I92" s="28">
        <f>SUM(I86:I91)</f>
        <v>0</v>
      </c>
    </row>
    <row r="95" spans="1:9" ht="12.75">
      <c r="A95" s="45" t="str">
        <f>Összesítő!A58</f>
        <v>Asztalosszerkezetek elhelyezése</v>
      </c>
      <c r="B95" s="45"/>
      <c r="C95" s="45"/>
      <c r="D95" s="45"/>
      <c r="E95" s="45"/>
      <c r="F95" s="45"/>
      <c r="G95" s="45"/>
      <c r="H95" s="45"/>
      <c r="I95" s="45"/>
    </row>
    <row r="96" spans="1:9" ht="25.5">
      <c r="A96" s="5" t="s">
        <v>12</v>
      </c>
      <c r="B96" s="5" t="s">
        <v>36</v>
      </c>
      <c r="C96" s="2" t="s">
        <v>13</v>
      </c>
      <c r="D96" s="3" t="s">
        <v>14</v>
      </c>
      <c r="E96" s="2" t="s">
        <v>15</v>
      </c>
      <c r="F96" s="2" t="s">
        <v>16</v>
      </c>
      <c r="G96" s="2" t="s">
        <v>17</v>
      </c>
      <c r="H96" s="2" t="s">
        <v>18</v>
      </c>
      <c r="I96" s="2" t="s">
        <v>19</v>
      </c>
    </row>
    <row r="97" spans="1:9" ht="76.5">
      <c r="A97" s="6">
        <v>1</v>
      </c>
      <c r="B97" s="6" t="s">
        <v>121</v>
      </c>
      <c r="C97" s="1" t="s">
        <v>122</v>
      </c>
      <c r="D97" s="4">
        <v>1</v>
      </c>
      <c r="E97" s="1" t="s">
        <v>23</v>
      </c>
      <c r="F97" s="23"/>
      <c r="G97" s="23"/>
      <c r="H97" s="23">
        <f aca="true" t="shared" si="2" ref="H97:H102">D97*F97</f>
        <v>0</v>
      </c>
      <c r="I97" s="23">
        <f aca="true" t="shared" si="3" ref="I97:I102">D97*G97</f>
        <v>0</v>
      </c>
    </row>
    <row r="98" spans="1:9" ht="25.5">
      <c r="A98" s="6">
        <v>2</v>
      </c>
      <c r="B98" s="6" t="s">
        <v>123</v>
      </c>
      <c r="C98" s="1" t="s">
        <v>124</v>
      </c>
      <c r="D98" s="4">
        <v>22</v>
      </c>
      <c r="E98" s="1" t="s">
        <v>27</v>
      </c>
      <c r="F98" s="23"/>
      <c r="G98" s="23"/>
      <c r="H98" s="23">
        <f t="shared" si="2"/>
        <v>0</v>
      </c>
      <c r="I98" s="23">
        <f t="shared" si="3"/>
        <v>0</v>
      </c>
    </row>
    <row r="99" spans="1:9" ht="25.5">
      <c r="A99" s="6">
        <v>3</v>
      </c>
      <c r="B99" s="6" t="s">
        <v>125</v>
      </c>
      <c r="C99" s="1" t="s">
        <v>126</v>
      </c>
      <c r="D99" s="4">
        <v>38</v>
      </c>
      <c r="E99" s="1" t="s">
        <v>27</v>
      </c>
      <c r="F99" s="23"/>
      <c r="G99" s="23"/>
      <c r="H99" s="23">
        <f t="shared" si="2"/>
        <v>0</v>
      </c>
      <c r="I99" s="23">
        <f t="shared" si="3"/>
        <v>0</v>
      </c>
    </row>
    <row r="100" spans="1:9" ht="102">
      <c r="A100" s="6">
        <v>4</v>
      </c>
      <c r="B100" s="6" t="s">
        <v>127</v>
      </c>
      <c r="C100" s="1" t="s">
        <v>128</v>
      </c>
      <c r="D100" s="4">
        <v>6</v>
      </c>
      <c r="E100" s="1" t="s">
        <v>23</v>
      </c>
      <c r="F100" s="23"/>
      <c r="G100" s="23"/>
      <c r="H100" s="23">
        <f t="shared" si="2"/>
        <v>0</v>
      </c>
      <c r="I100" s="23">
        <f t="shared" si="3"/>
        <v>0</v>
      </c>
    </row>
    <row r="101" spans="1:9" ht="102">
      <c r="A101" s="6">
        <v>5</v>
      </c>
      <c r="B101" s="6" t="s">
        <v>129</v>
      </c>
      <c r="C101" s="1" t="s">
        <v>130</v>
      </c>
      <c r="D101" s="4">
        <v>4</v>
      </c>
      <c r="E101" s="1" t="s">
        <v>23</v>
      </c>
      <c r="F101" s="23"/>
      <c r="G101" s="23"/>
      <c r="H101" s="23">
        <f t="shared" si="2"/>
        <v>0</v>
      </c>
      <c r="I101" s="23">
        <f t="shared" si="3"/>
        <v>0</v>
      </c>
    </row>
    <row r="102" spans="1:9" ht="25.5">
      <c r="A102" s="6">
        <v>6</v>
      </c>
      <c r="B102" s="6" t="s">
        <v>131</v>
      </c>
      <c r="C102" s="1" t="s">
        <v>132</v>
      </c>
      <c r="D102" s="4">
        <v>1</v>
      </c>
      <c r="E102" s="1" t="s">
        <v>23</v>
      </c>
      <c r="F102" s="23"/>
      <c r="G102" s="23"/>
      <c r="H102" s="23">
        <f t="shared" si="2"/>
        <v>0</v>
      </c>
      <c r="I102" s="23">
        <f t="shared" si="3"/>
        <v>0</v>
      </c>
    </row>
    <row r="103" spans="1:9" ht="76.5">
      <c r="A103" s="6">
        <v>7</v>
      </c>
      <c r="B103" s="6" t="s">
        <v>121</v>
      </c>
      <c r="C103" s="1" t="s">
        <v>122</v>
      </c>
      <c r="D103" s="4">
        <v>1</v>
      </c>
      <c r="E103" s="1" t="s">
        <v>23</v>
      </c>
      <c r="F103" s="23"/>
      <c r="G103" s="23"/>
      <c r="H103" s="23">
        <f aca="true" t="shared" si="4" ref="H103:H113">D103*F103</f>
        <v>0</v>
      </c>
      <c r="I103" s="23">
        <f aca="true" t="shared" si="5" ref="I103:I113">D103*G103</f>
        <v>0</v>
      </c>
    </row>
    <row r="104" spans="1:9" ht="76.5">
      <c r="A104" s="6">
        <v>8</v>
      </c>
      <c r="B104" s="6" t="s">
        <v>133</v>
      </c>
      <c r="C104" s="1" t="s">
        <v>134</v>
      </c>
      <c r="D104" s="4">
        <v>1</v>
      </c>
      <c r="E104" s="1" t="s">
        <v>23</v>
      </c>
      <c r="F104" s="23"/>
      <c r="G104" s="23"/>
      <c r="H104" s="23">
        <f t="shared" si="4"/>
        <v>0</v>
      </c>
      <c r="I104" s="23">
        <f t="shared" si="5"/>
        <v>0</v>
      </c>
    </row>
    <row r="105" spans="1:9" ht="63.75">
      <c r="A105" s="6">
        <v>9</v>
      </c>
      <c r="B105" s="6" t="s">
        <v>135</v>
      </c>
      <c r="C105" s="1" t="s">
        <v>136</v>
      </c>
      <c r="D105" s="4">
        <v>1</v>
      </c>
      <c r="E105" s="1" t="s">
        <v>23</v>
      </c>
      <c r="F105" s="23"/>
      <c r="G105" s="23"/>
      <c r="H105" s="23">
        <f t="shared" si="4"/>
        <v>0</v>
      </c>
      <c r="I105" s="23">
        <f t="shared" si="5"/>
        <v>0</v>
      </c>
    </row>
    <row r="106" spans="1:9" ht="76.5">
      <c r="A106" s="6">
        <v>10</v>
      </c>
      <c r="B106" s="6" t="s">
        <v>137</v>
      </c>
      <c r="C106" s="1" t="s">
        <v>138</v>
      </c>
      <c r="D106" s="4">
        <v>6</v>
      </c>
      <c r="E106" s="1" t="s">
        <v>23</v>
      </c>
      <c r="F106" s="23"/>
      <c r="G106" s="23"/>
      <c r="H106" s="23">
        <f t="shared" si="4"/>
        <v>0</v>
      </c>
      <c r="I106" s="23">
        <f t="shared" si="5"/>
        <v>0</v>
      </c>
    </row>
    <row r="107" spans="1:9" ht="102">
      <c r="A107" s="6">
        <v>11</v>
      </c>
      <c r="B107" s="6" t="s">
        <v>139</v>
      </c>
      <c r="C107" s="1" t="s">
        <v>140</v>
      </c>
      <c r="D107" s="4">
        <v>7</v>
      </c>
      <c r="E107" s="1" t="s">
        <v>23</v>
      </c>
      <c r="F107" s="23"/>
      <c r="G107" s="23"/>
      <c r="H107" s="23">
        <f t="shared" si="4"/>
        <v>0</v>
      </c>
      <c r="I107" s="23">
        <f t="shared" si="5"/>
        <v>0</v>
      </c>
    </row>
    <row r="108" spans="1:9" ht="102">
      <c r="A108" s="6">
        <v>12</v>
      </c>
      <c r="B108" s="6" t="s">
        <v>141</v>
      </c>
      <c r="C108" s="1" t="s">
        <v>142</v>
      </c>
      <c r="D108" s="4">
        <v>1</v>
      </c>
      <c r="E108" s="1" t="s">
        <v>23</v>
      </c>
      <c r="F108" s="23"/>
      <c r="G108" s="23"/>
      <c r="H108" s="23">
        <f t="shared" si="4"/>
        <v>0</v>
      </c>
      <c r="I108" s="23">
        <f t="shared" si="5"/>
        <v>0</v>
      </c>
    </row>
    <row r="109" spans="1:9" ht="102">
      <c r="A109" s="6">
        <v>13</v>
      </c>
      <c r="B109" s="6" t="s">
        <v>143</v>
      </c>
      <c r="C109" s="1" t="s">
        <v>144</v>
      </c>
      <c r="D109" s="4">
        <v>1</v>
      </c>
      <c r="E109" s="1" t="s">
        <v>23</v>
      </c>
      <c r="F109" s="23"/>
      <c r="G109" s="23"/>
      <c r="H109" s="23">
        <f t="shared" si="4"/>
        <v>0</v>
      </c>
      <c r="I109" s="23">
        <f t="shared" si="5"/>
        <v>0</v>
      </c>
    </row>
    <row r="110" spans="1:9" ht="102">
      <c r="A110" s="6">
        <v>14</v>
      </c>
      <c r="B110" s="6" t="s">
        <v>145</v>
      </c>
      <c r="C110" s="1" t="s">
        <v>146</v>
      </c>
      <c r="D110" s="4">
        <v>3</v>
      </c>
      <c r="E110" s="1" t="s">
        <v>23</v>
      </c>
      <c r="F110" s="23"/>
      <c r="G110" s="23"/>
      <c r="H110" s="23">
        <f t="shared" si="4"/>
        <v>0</v>
      </c>
      <c r="I110" s="23">
        <f t="shared" si="5"/>
        <v>0</v>
      </c>
    </row>
    <row r="111" spans="1:9" ht="102">
      <c r="A111" s="6">
        <v>15</v>
      </c>
      <c r="B111" s="6" t="s">
        <v>147</v>
      </c>
      <c r="C111" s="1" t="s">
        <v>148</v>
      </c>
      <c r="D111" s="4">
        <v>1</v>
      </c>
      <c r="E111" s="1" t="s">
        <v>23</v>
      </c>
      <c r="F111" s="23"/>
      <c r="G111" s="23"/>
      <c r="H111" s="23">
        <f t="shared" si="4"/>
        <v>0</v>
      </c>
      <c r="I111" s="23">
        <f t="shared" si="5"/>
        <v>0</v>
      </c>
    </row>
    <row r="112" spans="1:9" ht="25.5">
      <c r="A112" s="6">
        <v>16</v>
      </c>
      <c r="B112" s="6" t="s">
        <v>149</v>
      </c>
      <c r="C112" s="1" t="s">
        <v>150</v>
      </c>
      <c r="D112" s="4">
        <v>34</v>
      </c>
      <c r="E112" s="1" t="s">
        <v>28</v>
      </c>
      <c r="F112" s="23"/>
      <c r="G112" s="23"/>
      <c r="H112" s="23">
        <f t="shared" si="4"/>
        <v>0</v>
      </c>
      <c r="I112" s="23">
        <f t="shared" si="5"/>
        <v>0</v>
      </c>
    </row>
    <row r="113" spans="1:9" ht="25.5">
      <c r="A113" s="6">
        <v>17</v>
      </c>
      <c r="B113" s="6" t="s">
        <v>151</v>
      </c>
      <c r="C113" s="1" t="s">
        <v>152</v>
      </c>
      <c r="D113" s="4">
        <v>37</v>
      </c>
      <c r="E113" s="1" t="s">
        <v>28</v>
      </c>
      <c r="F113" s="23"/>
      <c r="G113" s="23"/>
      <c r="H113" s="23">
        <f t="shared" si="4"/>
        <v>0</v>
      </c>
      <c r="I113" s="23">
        <f t="shared" si="5"/>
        <v>0</v>
      </c>
    </row>
    <row r="114" spans="6:9" ht="12.75">
      <c r="F114" s="23"/>
      <c r="G114" s="23"/>
      <c r="H114" s="23"/>
      <c r="I114" s="23"/>
    </row>
    <row r="115" spans="1:9" ht="12.75">
      <c r="A115" s="24"/>
      <c r="B115" s="24"/>
      <c r="C115" s="26" t="s">
        <v>20</v>
      </c>
      <c r="D115" s="27"/>
      <c r="E115" s="26"/>
      <c r="F115" s="28"/>
      <c r="G115" s="28"/>
      <c r="H115" s="28">
        <f>SUM(H97:H114)</f>
        <v>0</v>
      </c>
      <c r="I115" s="28">
        <f>SUM(I97:I114)</f>
        <v>0</v>
      </c>
    </row>
    <row r="118" spans="1:9" ht="12.75">
      <c r="A118" s="45" t="str">
        <f>Összesítő!A59</f>
        <v>Felületképzés</v>
      </c>
      <c r="B118" s="45"/>
      <c r="C118" s="45"/>
      <c r="D118" s="45"/>
      <c r="E118" s="45"/>
      <c r="F118" s="45"/>
      <c r="G118" s="45"/>
      <c r="H118" s="45"/>
      <c r="I118" s="45"/>
    </row>
    <row r="119" spans="1:9" ht="25.5">
      <c r="A119" s="5" t="s">
        <v>12</v>
      </c>
      <c r="B119" s="5" t="s">
        <v>36</v>
      </c>
      <c r="C119" s="2" t="s">
        <v>13</v>
      </c>
      <c r="D119" s="3" t="s">
        <v>14</v>
      </c>
      <c r="E119" s="2" t="s">
        <v>15</v>
      </c>
      <c r="F119" s="2" t="s">
        <v>16</v>
      </c>
      <c r="G119" s="2" t="s">
        <v>17</v>
      </c>
      <c r="H119" s="2" t="s">
        <v>18</v>
      </c>
      <c r="I119" s="2" t="s">
        <v>19</v>
      </c>
    </row>
    <row r="120" spans="1:9" ht="25.5">
      <c r="A120" s="6">
        <v>1</v>
      </c>
      <c r="B120" s="6" t="s">
        <v>154</v>
      </c>
      <c r="C120" s="1" t="s">
        <v>155</v>
      </c>
      <c r="D120" s="4">
        <v>556</v>
      </c>
      <c r="E120" s="1" t="s">
        <v>27</v>
      </c>
      <c r="F120" s="23"/>
      <c r="G120" s="23"/>
      <c r="H120" s="23">
        <f>D120*F120</f>
        <v>0</v>
      </c>
      <c r="I120" s="23">
        <f>D120*G120</f>
        <v>0</v>
      </c>
    </row>
    <row r="121" spans="1:9" ht="38.25">
      <c r="A121" s="6">
        <v>2</v>
      </c>
      <c r="B121" s="6" t="s">
        <v>156</v>
      </c>
      <c r="C121" s="1" t="s">
        <v>157</v>
      </c>
      <c r="D121" s="4">
        <v>556</v>
      </c>
      <c r="E121" s="1" t="s">
        <v>27</v>
      </c>
      <c r="F121" s="23"/>
      <c r="G121" s="23"/>
      <c r="H121" s="23">
        <f>D121*F121</f>
        <v>0</v>
      </c>
      <c r="I121" s="23">
        <f>D121*G121</f>
        <v>0</v>
      </c>
    </row>
    <row r="122" spans="1:9" ht="51">
      <c r="A122" s="6">
        <v>3</v>
      </c>
      <c r="B122" s="6" t="s">
        <v>158</v>
      </c>
      <c r="C122" s="1" t="s">
        <v>159</v>
      </c>
      <c r="D122" s="4">
        <v>227</v>
      </c>
      <c r="E122" s="1" t="s">
        <v>28</v>
      </c>
      <c r="F122" s="23"/>
      <c r="G122" s="23"/>
      <c r="H122" s="23">
        <f>D122*F122</f>
        <v>0</v>
      </c>
      <c r="I122" s="23">
        <f>D122*G122</f>
        <v>0</v>
      </c>
    </row>
    <row r="123" spans="1:9" ht="89.25">
      <c r="A123" s="6">
        <v>4</v>
      </c>
      <c r="B123" s="6" t="s">
        <v>160</v>
      </c>
      <c r="C123" s="1" t="s">
        <v>161</v>
      </c>
      <c r="D123" s="4">
        <v>556</v>
      </c>
      <c r="E123" s="1" t="s">
        <v>27</v>
      </c>
      <c r="F123" s="23"/>
      <c r="G123" s="23"/>
      <c r="H123" s="23">
        <f>D123*F123</f>
        <v>0</v>
      </c>
      <c r="I123" s="23">
        <f>D123*G123</f>
        <v>0</v>
      </c>
    </row>
    <row r="124" spans="1:9" ht="76.5">
      <c r="A124" s="6">
        <v>5</v>
      </c>
      <c r="B124" s="6" t="s">
        <v>162</v>
      </c>
      <c r="C124" s="1" t="s">
        <v>163</v>
      </c>
      <c r="D124" s="4">
        <v>66</v>
      </c>
      <c r="E124" s="1" t="s">
        <v>27</v>
      </c>
      <c r="F124" s="23"/>
      <c r="G124" s="23"/>
      <c r="H124" s="23">
        <f>D124*F124</f>
        <v>0</v>
      </c>
      <c r="I124" s="23">
        <f>D124*G124</f>
        <v>0</v>
      </c>
    </row>
    <row r="125" spans="6:9" ht="12.75">
      <c r="F125" s="23"/>
      <c r="G125" s="23"/>
      <c r="H125" s="23"/>
      <c r="I125" s="23"/>
    </row>
    <row r="126" spans="1:9" ht="12.75">
      <c r="A126" s="24"/>
      <c r="B126" s="24"/>
      <c r="C126" s="26" t="s">
        <v>20</v>
      </c>
      <c r="D126" s="27"/>
      <c r="E126" s="26"/>
      <c r="F126" s="28"/>
      <c r="G126" s="28"/>
      <c r="H126" s="28">
        <f>SUM(H120:H125)</f>
        <v>0</v>
      </c>
      <c r="I126" s="28">
        <f>SUM(I120:I125)</f>
        <v>0</v>
      </c>
    </row>
    <row r="129" spans="1:9" ht="12.75">
      <c r="A129" s="45" t="str">
        <f>Összesítő!A60</f>
        <v>Szigetelés</v>
      </c>
      <c r="B129" s="45"/>
      <c r="C129" s="45"/>
      <c r="D129" s="45"/>
      <c r="E129" s="45"/>
      <c r="F129" s="45"/>
      <c r="G129" s="45"/>
      <c r="H129" s="45"/>
      <c r="I129" s="45"/>
    </row>
    <row r="130" spans="1:9" ht="25.5">
      <c r="A130" s="5" t="s">
        <v>12</v>
      </c>
      <c r="B130" s="5" t="s">
        <v>36</v>
      </c>
      <c r="C130" s="2" t="s">
        <v>13</v>
      </c>
      <c r="D130" s="3" t="s">
        <v>14</v>
      </c>
      <c r="E130" s="2" t="s">
        <v>15</v>
      </c>
      <c r="F130" s="2" t="s">
        <v>16</v>
      </c>
      <c r="G130" s="2" t="s">
        <v>17</v>
      </c>
      <c r="H130" s="2" t="s">
        <v>18</v>
      </c>
      <c r="I130" s="2" t="s">
        <v>19</v>
      </c>
    </row>
    <row r="131" spans="1:9" ht="51">
      <c r="A131" s="6">
        <v>1</v>
      </c>
      <c r="B131" s="6" t="s">
        <v>165</v>
      </c>
      <c r="C131" s="1" t="s">
        <v>166</v>
      </c>
      <c r="D131" s="4">
        <v>272</v>
      </c>
      <c r="E131" s="1" t="s">
        <v>27</v>
      </c>
      <c r="F131" s="23"/>
      <c r="G131" s="23"/>
      <c r="H131" s="23">
        <f>D131*F131</f>
        <v>0</v>
      </c>
      <c r="I131" s="23">
        <f>D131*G131</f>
        <v>0</v>
      </c>
    </row>
    <row r="132" spans="1:9" ht="127.5">
      <c r="A132" s="6">
        <v>2</v>
      </c>
      <c r="B132" s="6" t="s">
        <v>167</v>
      </c>
      <c r="C132" s="1" t="s">
        <v>168</v>
      </c>
      <c r="D132" s="4">
        <v>370</v>
      </c>
      <c r="E132" s="1" t="s">
        <v>27</v>
      </c>
      <c r="F132" s="23"/>
      <c r="G132" s="23"/>
      <c r="H132" s="23">
        <f>D132*F132</f>
        <v>0</v>
      </c>
      <c r="I132" s="23">
        <f>D132*G132</f>
        <v>0</v>
      </c>
    </row>
    <row r="133" spans="1:9" ht="114.75">
      <c r="A133" s="6">
        <v>3</v>
      </c>
      <c r="B133" s="6" t="s">
        <v>169</v>
      </c>
      <c r="C133" s="1" t="s">
        <v>170</v>
      </c>
      <c r="D133" s="4">
        <v>55</v>
      </c>
      <c r="E133" s="1" t="s">
        <v>27</v>
      </c>
      <c r="F133" s="23"/>
      <c r="G133" s="23"/>
      <c r="H133" s="23">
        <f>D133*F133</f>
        <v>0</v>
      </c>
      <c r="I133" s="23">
        <f>D133*G133</f>
        <v>0</v>
      </c>
    </row>
    <row r="134" spans="6:9" ht="12.75">
      <c r="F134" s="23"/>
      <c r="G134" s="23"/>
      <c r="H134" s="23"/>
      <c r="I134" s="23"/>
    </row>
    <row r="135" spans="1:9" ht="12.75">
      <c r="A135" s="24"/>
      <c r="B135" s="24"/>
      <c r="C135" s="26" t="s">
        <v>20</v>
      </c>
      <c r="D135" s="27"/>
      <c r="E135" s="26"/>
      <c r="F135" s="28"/>
      <c r="G135" s="28"/>
      <c r="H135" s="28">
        <f>SUM(H131:H134)</f>
        <v>0</v>
      </c>
      <c r="I135" s="28">
        <f>SUM(I131:I134)</f>
        <v>0</v>
      </c>
    </row>
    <row r="138" spans="1:9" ht="12.75">
      <c r="A138" s="45" t="str">
        <f>Összesítő!A61</f>
        <v>Közmű csatornaépítés</v>
      </c>
      <c r="B138" s="45"/>
      <c r="C138" s="45"/>
      <c r="D138" s="45"/>
      <c r="E138" s="45"/>
      <c r="F138" s="45"/>
      <c r="G138" s="45"/>
      <c r="H138" s="45"/>
      <c r="I138" s="45"/>
    </row>
    <row r="139" spans="1:9" ht="25.5">
      <c r="A139" s="5" t="s">
        <v>12</v>
      </c>
      <c r="B139" s="5" t="s">
        <v>36</v>
      </c>
      <c r="C139" s="2" t="s">
        <v>13</v>
      </c>
      <c r="D139" s="3" t="s">
        <v>14</v>
      </c>
      <c r="E139" s="2" t="s">
        <v>15</v>
      </c>
      <c r="F139" s="2" t="s">
        <v>16</v>
      </c>
      <c r="G139" s="2" t="s">
        <v>17</v>
      </c>
      <c r="H139" s="2" t="s">
        <v>18</v>
      </c>
      <c r="I139" s="2" t="s">
        <v>19</v>
      </c>
    </row>
    <row r="140" spans="1:9" ht="38.25">
      <c r="A140" s="6">
        <v>1</v>
      </c>
      <c r="B140" s="6" t="s">
        <v>172</v>
      </c>
      <c r="C140" s="1" t="s">
        <v>173</v>
      </c>
      <c r="D140" s="4">
        <v>1</v>
      </c>
      <c r="E140" s="1" t="s">
        <v>23</v>
      </c>
      <c r="F140" s="23"/>
      <c r="G140" s="23"/>
      <c r="H140" s="23">
        <f>D140*F140</f>
        <v>0</v>
      </c>
      <c r="I140" s="23">
        <f>D140*G140</f>
        <v>0</v>
      </c>
    </row>
    <row r="141" spans="6:9" ht="12.75">
      <c r="F141" s="23"/>
      <c r="G141" s="23"/>
      <c r="H141" s="23"/>
      <c r="I141" s="23"/>
    </row>
    <row r="142" spans="1:9" ht="12.75">
      <c r="A142" s="24"/>
      <c r="B142" s="24"/>
      <c r="C142" s="26" t="s">
        <v>20</v>
      </c>
      <c r="D142" s="27"/>
      <c r="E142" s="26"/>
      <c r="F142" s="28"/>
      <c r="G142" s="28"/>
      <c r="H142" s="28">
        <f>SUM(H140:H141)</f>
        <v>0</v>
      </c>
      <c r="I142" s="28">
        <f>SUM(I140:I141)</f>
        <v>0</v>
      </c>
    </row>
    <row r="145" spans="1:9" ht="12.75">
      <c r="A145" s="45" t="str">
        <f>Összesítő!A62</f>
        <v>Kőburkolat készítése</v>
      </c>
      <c r="B145" s="45"/>
      <c r="C145" s="45"/>
      <c r="D145" s="45"/>
      <c r="E145" s="45"/>
      <c r="F145" s="45"/>
      <c r="G145" s="45"/>
      <c r="H145" s="45"/>
      <c r="I145" s="45"/>
    </row>
    <row r="146" spans="1:9" ht="25.5">
      <c r="A146" s="5" t="s">
        <v>12</v>
      </c>
      <c r="B146" s="5" t="s">
        <v>36</v>
      </c>
      <c r="C146" s="2" t="s">
        <v>13</v>
      </c>
      <c r="D146" s="3" t="s">
        <v>14</v>
      </c>
      <c r="E146" s="2" t="s">
        <v>15</v>
      </c>
      <c r="F146" s="2" t="s">
        <v>16</v>
      </c>
      <c r="G146" s="2" t="s">
        <v>17</v>
      </c>
      <c r="H146" s="2" t="s">
        <v>18</v>
      </c>
      <c r="I146" s="2" t="s">
        <v>19</v>
      </c>
    </row>
    <row r="147" spans="1:9" ht="51">
      <c r="A147" s="6">
        <v>1</v>
      </c>
      <c r="B147" s="6" t="s">
        <v>174</v>
      </c>
      <c r="C147" s="1" t="s">
        <v>175</v>
      </c>
      <c r="D147" s="4">
        <v>98</v>
      </c>
      <c r="E147" s="1" t="s">
        <v>27</v>
      </c>
      <c r="F147" s="23"/>
      <c r="G147" s="23"/>
      <c r="H147" s="23">
        <f>D147*F147</f>
        <v>0</v>
      </c>
      <c r="I147" s="23">
        <f>D147*G147</f>
        <v>0</v>
      </c>
    </row>
    <row r="148" spans="6:9" ht="12.75">
      <c r="F148" s="23"/>
      <c r="G148" s="23"/>
      <c r="H148" s="23"/>
      <c r="I148" s="23"/>
    </row>
    <row r="149" spans="1:9" ht="12.75">
      <c r="A149" s="24"/>
      <c r="B149" s="24"/>
      <c r="C149" s="26" t="s">
        <v>20</v>
      </c>
      <c r="D149" s="27"/>
      <c r="E149" s="26"/>
      <c r="F149" s="28"/>
      <c r="G149" s="28"/>
      <c r="H149" s="28">
        <f>SUM(H147:H148)</f>
        <v>0</v>
      </c>
      <c r="I149" s="28">
        <f>SUM(I147:I148)</f>
        <v>0</v>
      </c>
    </row>
    <row r="152" spans="1:9" ht="12.75">
      <c r="A152" s="45" t="str">
        <f>Összesítő!A63</f>
        <v>Elektromos energia ellátás, villanyszerelés</v>
      </c>
      <c r="B152" s="45"/>
      <c r="C152" s="45"/>
      <c r="D152" s="45"/>
      <c r="E152" s="45"/>
      <c r="F152" s="45"/>
      <c r="G152" s="45"/>
      <c r="H152" s="45"/>
      <c r="I152" s="45"/>
    </row>
    <row r="153" spans="1:9" ht="25.5">
      <c r="A153" s="5" t="s">
        <v>12</v>
      </c>
      <c r="B153" s="5" t="s">
        <v>36</v>
      </c>
      <c r="C153" s="2" t="s">
        <v>13</v>
      </c>
      <c r="D153" s="3" t="s">
        <v>14</v>
      </c>
      <c r="E153" s="2" t="s">
        <v>15</v>
      </c>
      <c r="F153" s="2" t="s">
        <v>16</v>
      </c>
      <c r="G153" s="2" t="s">
        <v>17</v>
      </c>
      <c r="H153" s="2" t="s">
        <v>18</v>
      </c>
      <c r="I153" s="2" t="s">
        <v>19</v>
      </c>
    </row>
    <row r="154" spans="1:9" ht="12.75">
      <c r="A154" s="6">
        <v>1</v>
      </c>
      <c r="B154" s="6" t="s">
        <v>177</v>
      </c>
      <c r="C154" s="1" t="s">
        <v>178</v>
      </c>
      <c r="D154" s="4">
        <v>1</v>
      </c>
      <c r="E154" s="1" t="s">
        <v>15</v>
      </c>
      <c r="F154" s="23"/>
      <c r="G154" s="23"/>
      <c r="H154" s="23">
        <f>D154*F154</f>
        <v>0</v>
      </c>
      <c r="I154" s="23">
        <f>D154*G154</f>
        <v>0</v>
      </c>
    </row>
    <row r="155" spans="1:9" ht="63.75">
      <c r="A155" s="6">
        <v>2</v>
      </c>
      <c r="B155" s="6" t="s">
        <v>179</v>
      </c>
      <c r="C155" s="1" t="s">
        <v>180</v>
      </c>
      <c r="D155" s="4">
        <v>12</v>
      </c>
      <c r="E155" s="1" t="s">
        <v>23</v>
      </c>
      <c r="F155" s="23"/>
      <c r="G155" s="23"/>
      <c r="H155" s="23">
        <f>D155*F155</f>
        <v>0</v>
      </c>
      <c r="I155" s="23">
        <f>D155*G155</f>
        <v>0</v>
      </c>
    </row>
    <row r="156" spans="6:9" ht="12.75">
      <c r="F156" s="23"/>
      <c r="G156" s="23"/>
      <c r="H156" s="23"/>
      <c r="I156" s="23"/>
    </row>
    <row r="157" spans="1:9" ht="12.75">
      <c r="A157" s="24"/>
      <c r="B157" s="24"/>
      <c r="C157" s="26" t="s">
        <v>20</v>
      </c>
      <c r="D157" s="27"/>
      <c r="E157" s="26"/>
      <c r="F157" s="28"/>
      <c r="G157" s="28"/>
      <c r="H157" s="28">
        <f>SUM(H154:H156)</f>
        <v>0</v>
      </c>
      <c r="I157" s="28">
        <f>SUM(I154:I156)</f>
        <v>0</v>
      </c>
    </row>
    <row r="160" spans="1:9" ht="12.75">
      <c r="A160" s="45" t="str">
        <f>Összesítő!A64</f>
        <v>Épületgépészeti csővezeték szerelés</v>
      </c>
      <c r="B160" s="45"/>
      <c r="C160" s="45"/>
      <c r="D160" s="45"/>
      <c r="E160" s="45"/>
      <c r="F160" s="45"/>
      <c r="G160" s="45"/>
      <c r="H160" s="45"/>
      <c r="I160" s="45"/>
    </row>
    <row r="161" spans="1:9" ht="25.5">
      <c r="A161" s="5" t="s">
        <v>12</v>
      </c>
      <c r="B161" s="5" t="s">
        <v>36</v>
      </c>
      <c r="C161" s="2" t="s">
        <v>13</v>
      </c>
      <c r="D161" s="3" t="s">
        <v>14</v>
      </c>
      <c r="E161" s="2" t="s">
        <v>15</v>
      </c>
      <c r="F161" s="2" t="s">
        <v>16</v>
      </c>
      <c r="G161" s="2" t="s">
        <v>17</v>
      </c>
      <c r="H161" s="2" t="s">
        <v>18</v>
      </c>
      <c r="I161" s="2" t="s">
        <v>19</v>
      </c>
    </row>
    <row r="162" spans="1:9" ht="38.25">
      <c r="A162" s="6">
        <v>1</v>
      </c>
      <c r="B162" s="6" t="s">
        <v>183</v>
      </c>
      <c r="C162" s="1" t="s">
        <v>184</v>
      </c>
      <c r="D162" s="4">
        <v>70</v>
      </c>
      <c r="E162" s="1" t="s">
        <v>37</v>
      </c>
      <c r="F162" s="23"/>
      <c r="G162" s="23"/>
      <c r="H162" s="23">
        <f>D162*F162</f>
        <v>0</v>
      </c>
      <c r="I162" s="23">
        <f>D162*G162</f>
        <v>0</v>
      </c>
    </row>
    <row r="163" spans="1:9" ht="25.5">
      <c r="A163" s="6">
        <v>2</v>
      </c>
      <c r="B163" s="6" t="s">
        <v>185</v>
      </c>
      <c r="C163" s="1" t="s">
        <v>186</v>
      </c>
      <c r="D163" s="4">
        <v>14</v>
      </c>
      <c r="E163" s="1" t="s">
        <v>37</v>
      </c>
      <c r="F163" s="23"/>
      <c r="G163" s="23"/>
      <c r="H163" s="23">
        <f>D163*F163</f>
        <v>0</v>
      </c>
      <c r="I163" s="23">
        <f>D163*G163</f>
        <v>0</v>
      </c>
    </row>
    <row r="164" spans="6:9" ht="12.75">
      <c r="F164" s="23"/>
      <c r="G164" s="23"/>
      <c r="H164" s="23"/>
      <c r="I164" s="23"/>
    </row>
    <row r="165" spans="1:9" ht="12.75">
      <c r="A165" s="24"/>
      <c r="B165" s="24"/>
      <c r="C165" s="26" t="s">
        <v>20</v>
      </c>
      <c r="D165" s="27"/>
      <c r="E165" s="26"/>
      <c r="F165" s="28"/>
      <c r="G165" s="28"/>
      <c r="H165" s="28">
        <f>SUM(H162:H164)</f>
        <v>0</v>
      </c>
      <c r="I165" s="28">
        <f>SUM(I162:I164)</f>
        <v>0</v>
      </c>
    </row>
    <row r="168" spans="1:9" ht="12.75">
      <c r="A168" s="45" t="str">
        <f>Összesítő!A65</f>
        <v>Épületgépészeti szerelvények és berendezések szerelése</v>
      </c>
      <c r="B168" s="45"/>
      <c r="C168" s="45"/>
      <c r="D168" s="45"/>
      <c r="E168" s="45"/>
      <c r="F168" s="45"/>
      <c r="G168" s="45"/>
      <c r="H168" s="45"/>
      <c r="I168" s="45"/>
    </row>
    <row r="169" spans="1:9" ht="25.5">
      <c r="A169" s="5" t="s">
        <v>12</v>
      </c>
      <c r="B169" s="5" t="s">
        <v>36</v>
      </c>
      <c r="C169" s="2" t="s">
        <v>13</v>
      </c>
      <c r="D169" s="3" t="s">
        <v>14</v>
      </c>
      <c r="E169" s="2" t="s">
        <v>15</v>
      </c>
      <c r="F169" s="2" t="s">
        <v>16</v>
      </c>
      <c r="G169" s="2" t="s">
        <v>17</v>
      </c>
      <c r="H169" s="2" t="s">
        <v>18</v>
      </c>
      <c r="I169" s="2" t="s">
        <v>19</v>
      </c>
    </row>
    <row r="170" spans="1:9" ht="25.5">
      <c r="A170" s="6">
        <v>1</v>
      </c>
      <c r="B170" s="6" t="s">
        <v>188</v>
      </c>
      <c r="C170" s="1" t="s">
        <v>190</v>
      </c>
      <c r="D170" s="4">
        <v>6</v>
      </c>
      <c r="E170" s="1" t="s">
        <v>23</v>
      </c>
      <c r="F170" s="23"/>
      <c r="G170" s="23"/>
      <c r="H170" s="23">
        <f>D170*F170</f>
        <v>0</v>
      </c>
      <c r="I170" s="23">
        <f>D170*G170</f>
        <v>0</v>
      </c>
    </row>
    <row r="171" spans="1:9" ht="25.5">
      <c r="A171" s="6">
        <v>2</v>
      </c>
      <c r="B171" s="6" t="s">
        <v>189</v>
      </c>
      <c r="C171" s="1" t="s">
        <v>191</v>
      </c>
      <c r="D171" s="4">
        <v>2</v>
      </c>
      <c r="E171" s="1" t="s">
        <v>23</v>
      </c>
      <c r="F171" s="23"/>
      <c r="G171" s="23"/>
      <c r="H171" s="23">
        <f>D171*F171</f>
        <v>0</v>
      </c>
      <c r="I171" s="23">
        <f>D171*G171</f>
        <v>0</v>
      </c>
    </row>
    <row r="172" spans="1:9" ht="25.5">
      <c r="A172" s="6">
        <v>3</v>
      </c>
      <c r="B172" s="6" t="s">
        <v>192</v>
      </c>
      <c r="C172" s="1" t="s">
        <v>193</v>
      </c>
      <c r="D172" s="4">
        <v>30</v>
      </c>
      <c r="E172" s="1" t="s">
        <v>37</v>
      </c>
      <c r="F172" s="23"/>
      <c r="G172" s="23"/>
      <c r="H172" s="23">
        <f>D172*F172</f>
        <v>0</v>
      </c>
      <c r="I172" s="23">
        <f>D172*G172</f>
        <v>0</v>
      </c>
    </row>
    <row r="173" spans="1:9" ht="38.25">
      <c r="A173" s="6">
        <v>4</v>
      </c>
      <c r="B173" s="6" t="s">
        <v>194</v>
      </c>
      <c r="C173" s="1" t="s">
        <v>195</v>
      </c>
      <c r="D173" s="4">
        <v>1</v>
      </c>
      <c r="E173" s="1" t="s">
        <v>23</v>
      </c>
      <c r="F173" s="23"/>
      <c r="G173" s="23"/>
      <c r="H173" s="23">
        <f aca="true" t="shared" si="6" ref="H173:H180">D173*F173</f>
        <v>0</v>
      </c>
      <c r="I173" s="23">
        <f aca="true" t="shared" si="7" ref="I173:I180">D173*G173</f>
        <v>0</v>
      </c>
    </row>
    <row r="174" spans="1:9" ht="25.5">
      <c r="A174" s="6">
        <v>5</v>
      </c>
      <c r="B174" s="6" t="s">
        <v>196</v>
      </c>
      <c r="C174" s="1" t="s">
        <v>197</v>
      </c>
      <c r="D174" s="4">
        <v>1</v>
      </c>
      <c r="E174" s="1" t="s">
        <v>15</v>
      </c>
      <c r="F174" s="23"/>
      <c r="G174" s="23"/>
      <c r="H174" s="23">
        <f t="shared" si="6"/>
        <v>0</v>
      </c>
      <c r="I174" s="23">
        <f t="shared" si="7"/>
        <v>0</v>
      </c>
    </row>
    <row r="175" spans="1:9" ht="25.5">
      <c r="A175" s="6">
        <v>6</v>
      </c>
      <c r="B175" s="6" t="s">
        <v>198</v>
      </c>
      <c r="C175" s="1" t="s">
        <v>199</v>
      </c>
      <c r="D175" s="4">
        <v>1</v>
      </c>
      <c r="E175" s="1" t="s">
        <v>23</v>
      </c>
      <c r="F175" s="23"/>
      <c r="G175" s="23"/>
      <c r="H175" s="23">
        <f t="shared" si="6"/>
        <v>0</v>
      </c>
      <c r="I175" s="23">
        <f t="shared" si="7"/>
        <v>0</v>
      </c>
    </row>
    <row r="176" spans="1:9" ht="63.75">
      <c r="A176" s="6">
        <v>7</v>
      </c>
      <c r="B176" s="6" t="s">
        <v>200</v>
      </c>
      <c r="C176" s="1" t="s">
        <v>201</v>
      </c>
      <c r="D176" s="4">
        <v>2</v>
      </c>
      <c r="E176" s="1" t="s">
        <v>23</v>
      </c>
      <c r="F176" s="23"/>
      <c r="G176" s="23"/>
      <c r="H176" s="23">
        <f t="shared" si="6"/>
        <v>0</v>
      </c>
      <c r="I176" s="23">
        <f t="shared" si="7"/>
        <v>0</v>
      </c>
    </row>
    <row r="177" spans="1:9" ht="51">
      <c r="A177" s="6">
        <v>8</v>
      </c>
      <c r="B177" s="6" t="s">
        <v>202</v>
      </c>
      <c r="C177" s="1" t="s">
        <v>203</v>
      </c>
      <c r="D177" s="4">
        <v>1</v>
      </c>
      <c r="E177" s="1" t="s">
        <v>23</v>
      </c>
      <c r="F177" s="23"/>
      <c r="G177" s="23"/>
      <c r="H177" s="23">
        <f t="shared" si="6"/>
        <v>0</v>
      </c>
      <c r="I177" s="23">
        <f t="shared" si="7"/>
        <v>0</v>
      </c>
    </row>
    <row r="178" spans="1:9" ht="76.5">
      <c r="A178" s="6">
        <v>9</v>
      </c>
      <c r="B178" s="6" t="s">
        <v>204</v>
      </c>
      <c r="C178" s="1" t="s">
        <v>205</v>
      </c>
      <c r="D178" s="4">
        <v>1</v>
      </c>
      <c r="E178" s="1" t="s">
        <v>23</v>
      </c>
      <c r="F178" s="23"/>
      <c r="G178" s="23"/>
      <c r="H178" s="23">
        <f t="shared" si="6"/>
        <v>0</v>
      </c>
      <c r="I178" s="23">
        <f t="shared" si="7"/>
        <v>0</v>
      </c>
    </row>
    <row r="179" spans="1:9" ht="51">
      <c r="A179" s="6">
        <v>10</v>
      </c>
      <c r="B179" s="6" t="s">
        <v>206</v>
      </c>
      <c r="C179" s="1" t="s">
        <v>207</v>
      </c>
      <c r="D179" s="4">
        <v>1</v>
      </c>
      <c r="E179" s="1" t="s">
        <v>23</v>
      </c>
      <c r="F179" s="23"/>
      <c r="G179" s="23"/>
      <c r="H179" s="23">
        <f t="shared" si="6"/>
        <v>0</v>
      </c>
      <c r="I179" s="23">
        <f t="shared" si="7"/>
        <v>0</v>
      </c>
    </row>
    <row r="180" spans="1:9" ht="51">
      <c r="A180" s="6">
        <v>11</v>
      </c>
      <c r="B180" s="6" t="s">
        <v>208</v>
      </c>
      <c r="C180" s="1" t="s">
        <v>209</v>
      </c>
      <c r="D180" s="4">
        <v>1</v>
      </c>
      <c r="E180" s="1" t="s">
        <v>15</v>
      </c>
      <c r="F180" s="23"/>
      <c r="G180" s="23"/>
      <c r="H180" s="23">
        <f t="shared" si="6"/>
        <v>0</v>
      </c>
      <c r="I180" s="23">
        <f t="shared" si="7"/>
        <v>0</v>
      </c>
    </row>
    <row r="181" spans="6:9" ht="12.75">
      <c r="F181" s="23"/>
      <c r="G181" s="23"/>
      <c r="H181" s="23"/>
      <c r="I181" s="23"/>
    </row>
    <row r="182" spans="1:9" ht="12.75">
      <c r="A182" s="24"/>
      <c r="B182" s="24"/>
      <c r="C182" s="26" t="s">
        <v>20</v>
      </c>
      <c r="D182" s="27"/>
      <c r="E182" s="26"/>
      <c r="F182" s="28"/>
      <c r="G182" s="28"/>
      <c r="H182" s="28">
        <f>SUM(H170:H181)</f>
        <v>0</v>
      </c>
      <c r="I182" s="28">
        <f>SUM(I170:I181)</f>
        <v>0</v>
      </c>
    </row>
  </sheetData>
  <sheetProtection/>
  <mergeCells count="18">
    <mergeCell ref="A160:I160"/>
    <mergeCell ref="A168:I168"/>
    <mergeCell ref="A129:I129"/>
    <mergeCell ref="A138:I138"/>
    <mergeCell ref="A145:I145"/>
    <mergeCell ref="A152:I152"/>
    <mergeCell ref="A75:I75"/>
    <mergeCell ref="A84:I84"/>
    <mergeCell ref="A95:I95"/>
    <mergeCell ref="A118:I118"/>
    <mergeCell ref="A1:I1"/>
    <mergeCell ref="A9:I9"/>
    <mergeCell ref="A56:I56"/>
    <mergeCell ref="A66:I66"/>
    <mergeCell ref="A17:I17"/>
    <mergeCell ref="A26:I26"/>
    <mergeCell ref="A34:I34"/>
    <mergeCell ref="A42:I42"/>
  </mergeCells>
  <printOptions/>
  <pageMargins left="0.5905511811023623" right="0.5905511811023623" top="0.7874015748031497" bottom="0.7874015748031497" header="0.5118110236220472" footer="0.5118110236220472"/>
  <pageSetup orientation="portrait" paperSize="9" scale="92" r:id="rId1"/>
  <rowBreaks count="2" manualBreakCount="2">
    <brk id="16" max="8" man="1"/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4.57421875" style="6" customWidth="1"/>
    <col min="2" max="2" width="36.7109375" style="1" customWidth="1"/>
    <col min="3" max="3" width="6.7109375" style="4" customWidth="1"/>
    <col min="4" max="4" width="6.7109375" style="1" customWidth="1"/>
    <col min="5" max="6" width="8.140625" style="1" bestFit="1" customWidth="1"/>
    <col min="7" max="8" width="9.7109375" style="1" customWidth="1"/>
    <col min="9" max="16384" width="9.140625" style="1" customWidth="1"/>
  </cols>
  <sheetData>
    <row r="1" spans="1:8" ht="12.75">
      <c r="A1" s="45" t="str">
        <f>Összesítő!A73</f>
        <v>Akadálymentesítés</v>
      </c>
      <c r="B1" s="45"/>
      <c r="C1" s="45"/>
      <c r="D1" s="45"/>
      <c r="E1" s="45"/>
      <c r="F1" s="45"/>
      <c r="G1" s="45"/>
      <c r="H1" s="45"/>
    </row>
    <row r="2" spans="1:8" ht="25.5">
      <c r="A2" s="5" t="s">
        <v>12</v>
      </c>
      <c r="B2" s="2" t="s">
        <v>13</v>
      </c>
      <c r="C2" s="3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</row>
    <row r="3" spans="1:8" ht="25.5">
      <c r="A3" s="20">
        <v>1</v>
      </c>
      <c r="B3" s="35" t="s">
        <v>320</v>
      </c>
      <c r="C3" s="36">
        <v>1</v>
      </c>
      <c r="D3" s="37" t="s">
        <v>23</v>
      </c>
      <c r="E3" s="38"/>
      <c r="F3" s="38"/>
      <c r="G3" s="38">
        <f>ROUND(C3*E3,0)</f>
        <v>0</v>
      </c>
      <c r="H3" s="38">
        <f aca="true" t="shared" si="0" ref="H3:H12">ROUND(C3*F3,0)</f>
        <v>0</v>
      </c>
    </row>
    <row r="4" spans="1:8" ht="12.75">
      <c r="A4" s="20">
        <v>2</v>
      </c>
      <c r="B4" s="35" t="s">
        <v>321</v>
      </c>
      <c r="C4" s="36">
        <v>1</v>
      </c>
      <c r="D4" s="37" t="s">
        <v>23</v>
      </c>
      <c r="E4" s="38"/>
      <c r="F4" s="38"/>
      <c r="G4" s="38">
        <f aca="true" t="shared" si="1" ref="G4:G12">ROUND(C4*E4,0)</f>
        <v>0</v>
      </c>
      <c r="H4" s="38">
        <f t="shared" si="0"/>
        <v>0</v>
      </c>
    </row>
    <row r="5" spans="1:8" ht="25.5">
      <c r="A5" s="20">
        <v>3</v>
      </c>
      <c r="B5" s="35" t="s">
        <v>322</v>
      </c>
      <c r="C5" s="36">
        <v>1</v>
      </c>
      <c r="D5" s="37" t="s">
        <v>23</v>
      </c>
      <c r="E5" s="38"/>
      <c r="F5" s="38"/>
      <c r="G5" s="38">
        <f t="shared" si="1"/>
        <v>0</v>
      </c>
      <c r="H5" s="38">
        <f t="shared" si="0"/>
        <v>0</v>
      </c>
    </row>
    <row r="6" spans="1:8" ht="25.5">
      <c r="A6" s="20">
        <v>4</v>
      </c>
      <c r="B6" s="35" t="s">
        <v>0</v>
      </c>
      <c r="C6" s="36">
        <v>1</v>
      </c>
      <c r="D6" s="37" t="s">
        <v>23</v>
      </c>
      <c r="E6" s="38"/>
      <c r="F6" s="38"/>
      <c r="G6" s="38">
        <f t="shared" si="1"/>
        <v>0</v>
      </c>
      <c r="H6" s="38">
        <f t="shared" si="0"/>
        <v>0</v>
      </c>
    </row>
    <row r="7" spans="1:8" ht="38.25">
      <c r="A7" s="20">
        <v>5</v>
      </c>
      <c r="B7" s="35" t="s">
        <v>1</v>
      </c>
      <c r="C7" s="36">
        <v>1</v>
      </c>
      <c r="D7" s="37" t="s">
        <v>23</v>
      </c>
      <c r="E7" s="38"/>
      <c r="F7" s="38"/>
      <c r="G7" s="38">
        <f t="shared" si="1"/>
        <v>0</v>
      </c>
      <c r="H7" s="38">
        <f t="shared" si="0"/>
        <v>0</v>
      </c>
    </row>
    <row r="8" spans="1:8" ht="25.5">
      <c r="A8" s="20">
        <v>6</v>
      </c>
      <c r="B8" s="35" t="s">
        <v>2</v>
      </c>
      <c r="C8" s="36">
        <v>1</v>
      </c>
      <c r="D8" s="37" t="s">
        <v>23</v>
      </c>
      <c r="E8" s="38"/>
      <c r="F8" s="38"/>
      <c r="G8" s="38">
        <f t="shared" si="1"/>
        <v>0</v>
      </c>
      <c r="H8" s="38">
        <f t="shared" si="0"/>
        <v>0</v>
      </c>
    </row>
    <row r="9" spans="1:8" ht="38.25">
      <c r="A9" s="20">
        <v>7</v>
      </c>
      <c r="B9" s="35" t="s">
        <v>3</v>
      </c>
      <c r="C9" s="36">
        <v>1</v>
      </c>
      <c r="D9" s="37" t="s">
        <v>23</v>
      </c>
      <c r="E9" s="38"/>
      <c r="F9" s="38"/>
      <c r="G9" s="38">
        <f t="shared" si="1"/>
        <v>0</v>
      </c>
      <c r="H9" s="38">
        <f t="shared" si="0"/>
        <v>0</v>
      </c>
    </row>
    <row r="10" spans="1:8" ht="25.5">
      <c r="A10" s="20">
        <v>8</v>
      </c>
      <c r="B10" s="35" t="s">
        <v>4</v>
      </c>
      <c r="C10" s="36">
        <v>1</v>
      </c>
      <c r="D10" s="37" t="s">
        <v>23</v>
      </c>
      <c r="E10" s="38"/>
      <c r="F10" s="38"/>
      <c r="G10" s="38">
        <f t="shared" si="1"/>
        <v>0</v>
      </c>
      <c r="H10" s="38">
        <f t="shared" si="0"/>
        <v>0</v>
      </c>
    </row>
    <row r="11" spans="1:8" ht="25.5">
      <c r="A11" s="20">
        <v>9</v>
      </c>
      <c r="B11" s="35" t="s">
        <v>5</v>
      </c>
      <c r="C11" s="36">
        <v>1</v>
      </c>
      <c r="D11" s="37" t="s">
        <v>23</v>
      </c>
      <c r="E11" s="38"/>
      <c r="F11" s="38"/>
      <c r="G11" s="38">
        <f t="shared" si="1"/>
        <v>0</v>
      </c>
      <c r="H11" s="38">
        <f t="shared" si="0"/>
        <v>0</v>
      </c>
    </row>
    <row r="12" spans="1:8" ht="12.75">
      <c r="A12" s="20">
        <v>10</v>
      </c>
      <c r="B12" s="35" t="s">
        <v>6</v>
      </c>
      <c r="C12" s="36">
        <v>1</v>
      </c>
      <c r="D12" s="37" t="s">
        <v>23</v>
      </c>
      <c r="E12" s="38"/>
      <c r="F12" s="38"/>
      <c r="G12" s="38">
        <f t="shared" si="1"/>
        <v>0</v>
      </c>
      <c r="H12" s="38">
        <f t="shared" si="0"/>
        <v>0</v>
      </c>
    </row>
    <row r="13" spans="1:8" ht="25.5">
      <c r="A13" s="20">
        <v>11</v>
      </c>
      <c r="B13" s="35" t="s">
        <v>7</v>
      </c>
      <c r="C13" s="36">
        <v>1</v>
      </c>
      <c r="D13" s="37" t="s">
        <v>23</v>
      </c>
      <c r="E13" s="38"/>
      <c r="F13" s="38"/>
      <c r="G13" s="38">
        <f>ROUND(C13*E13,0)</f>
        <v>0</v>
      </c>
      <c r="H13" s="38">
        <f>ROUND(C13*F13,0)</f>
        <v>0</v>
      </c>
    </row>
    <row r="14" spans="1:8" ht="25.5">
      <c r="A14" s="20">
        <v>12</v>
      </c>
      <c r="B14" s="35" t="s">
        <v>8</v>
      </c>
      <c r="C14" s="36">
        <v>1</v>
      </c>
      <c r="D14" s="37" t="s">
        <v>23</v>
      </c>
      <c r="E14" s="38"/>
      <c r="F14" s="38"/>
      <c r="G14" s="38">
        <f>ROUND(C14*E14,0)</f>
        <v>0</v>
      </c>
      <c r="H14" s="38">
        <f>ROUND(C14*F14,0)</f>
        <v>0</v>
      </c>
    </row>
    <row r="15" spans="5:8" ht="12.75">
      <c r="E15" s="23"/>
      <c r="F15" s="23"/>
      <c r="G15" s="23"/>
      <c r="H15" s="23"/>
    </row>
    <row r="16" spans="1:8" s="26" customFormat="1" ht="12.75">
      <c r="A16" s="24"/>
      <c r="B16" s="26" t="s">
        <v>20</v>
      </c>
      <c r="C16" s="27"/>
      <c r="E16" s="28"/>
      <c r="F16" s="28"/>
      <c r="G16" s="28">
        <f>SUM(G3:G15)</f>
        <v>0</v>
      </c>
      <c r="H16" s="28">
        <f>SUM(H3:H15)</f>
        <v>0</v>
      </c>
    </row>
  </sheetData>
  <sheetProtection/>
  <mergeCells count="1">
    <mergeCell ref="A1:H1"/>
  </mergeCells>
  <printOptions/>
  <pageMargins left="0.5905511811023623" right="0.5905511811023623" top="0.7874015748031497" bottom="0.7874015748031497" header="0.5118110236220472" footer="0.5118110236220472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4.57421875" style="6" customWidth="1"/>
    <col min="2" max="2" width="36.7109375" style="1" customWidth="1"/>
    <col min="3" max="3" width="6.7109375" style="4" customWidth="1"/>
    <col min="4" max="4" width="6.7109375" style="1" customWidth="1"/>
    <col min="5" max="6" width="8.140625" style="1" bestFit="1" customWidth="1"/>
    <col min="7" max="8" width="9.7109375" style="1" customWidth="1"/>
    <col min="9" max="16384" width="9.140625" style="1" customWidth="1"/>
  </cols>
  <sheetData>
    <row r="1" spans="1:8" ht="12.75">
      <c r="A1" s="45" t="str">
        <f>Összesítő!A87</f>
        <v>Gyepesítés és finomtereprendezés</v>
      </c>
      <c r="B1" s="45"/>
      <c r="C1" s="45"/>
      <c r="D1" s="45"/>
      <c r="E1" s="45"/>
      <c r="F1" s="45"/>
      <c r="G1" s="45"/>
      <c r="H1" s="45"/>
    </row>
    <row r="2" spans="1:8" ht="25.5">
      <c r="A2" s="5" t="s">
        <v>12</v>
      </c>
      <c r="B2" s="2" t="s">
        <v>13</v>
      </c>
      <c r="C2" s="3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</row>
    <row r="3" spans="1:8" ht="38.25">
      <c r="A3" s="20">
        <v>1</v>
      </c>
      <c r="B3" s="1" t="s">
        <v>238</v>
      </c>
      <c r="C3" s="4">
        <v>30</v>
      </c>
      <c r="D3" s="21" t="s">
        <v>27</v>
      </c>
      <c r="E3" s="25"/>
      <c r="F3" s="25"/>
      <c r="G3" s="23">
        <f>C3*E3</f>
        <v>0</v>
      </c>
      <c r="H3" s="23">
        <f>C3*F3</f>
        <v>0</v>
      </c>
    </row>
    <row r="4" spans="1:8" ht="12.75">
      <c r="A4" s="20">
        <v>2</v>
      </c>
      <c r="B4" s="1" t="s">
        <v>239</v>
      </c>
      <c r="C4" s="4">
        <v>200</v>
      </c>
      <c r="D4" s="21" t="s">
        <v>27</v>
      </c>
      <c r="E4" s="25"/>
      <c r="F4" s="25"/>
      <c r="G4" s="23">
        <f>C4*E4</f>
        <v>0</v>
      </c>
      <c r="H4" s="23">
        <f>C4*F4</f>
        <v>0</v>
      </c>
    </row>
    <row r="5" spans="1:8" ht="12.75">
      <c r="A5" s="20">
        <v>3</v>
      </c>
      <c r="B5" s="1" t="s">
        <v>240</v>
      </c>
      <c r="C5" s="4">
        <v>180</v>
      </c>
      <c r="D5" s="21" t="s">
        <v>38</v>
      </c>
      <c r="E5" s="25"/>
      <c r="F5" s="25"/>
      <c r="G5" s="23">
        <f>C5*E5</f>
        <v>0</v>
      </c>
      <c r="H5" s="23">
        <f>C5*F5</f>
        <v>0</v>
      </c>
    </row>
    <row r="6" spans="5:8" ht="12.75">
      <c r="E6" s="23"/>
      <c r="F6" s="23"/>
      <c r="G6" s="23"/>
      <c r="H6" s="23"/>
    </row>
    <row r="7" spans="1:8" s="26" customFormat="1" ht="12.75">
      <c r="A7" s="24"/>
      <c r="B7" s="26" t="s">
        <v>20</v>
      </c>
      <c r="C7" s="27"/>
      <c r="E7" s="28"/>
      <c r="F7" s="28"/>
      <c r="G7" s="28">
        <f>SUM(G3:G6)</f>
        <v>0</v>
      </c>
      <c r="H7" s="28">
        <f>SUM(H3:H6)</f>
        <v>0</v>
      </c>
    </row>
    <row r="10" spans="1:8" ht="12.75">
      <c r="A10" s="45" t="str">
        <f>Összesítő!A88</f>
        <v>Növenytelepítés</v>
      </c>
      <c r="B10" s="45"/>
      <c r="C10" s="45"/>
      <c r="D10" s="45"/>
      <c r="E10" s="45"/>
      <c r="F10" s="45"/>
      <c r="G10" s="45"/>
      <c r="H10" s="45"/>
    </row>
    <row r="11" spans="1:8" ht="25.5">
      <c r="A11" s="5" t="s">
        <v>12</v>
      </c>
      <c r="B11" s="2" t="s">
        <v>13</v>
      </c>
      <c r="C11" s="3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</row>
    <row r="12" spans="1:8" ht="25.5">
      <c r="A12" s="20">
        <v>1</v>
      </c>
      <c r="B12" s="1" t="s">
        <v>241</v>
      </c>
      <c r="C12" s="4">
        <v>15</v>
      </c>
      <c r="D12" s="21" t="s">
        <v>23</v>
      </c>
      <c r="E12" s="25"/>
      <c r="F12" s="25"/>
      <c r="G12" s="23">
        <f>C12*E12</f>
        <v>0</v>
      </c>
      <c r="H12" s="23">
        <f>C12*F12</f>
        <v>0</v>
      </c>
    </row>
    <row r="13" spans="1:8" ht="12.75">
      <c r="A13" s="20">
        <v>2</v>
      </c>
      <c r="B13" s="1" t="s">
        <v>242</v>
      </c>
      <c r="C13" s="4">
        <v>95</v>
      </c>
      <c r="D13" s="21" t="s">
        <v>27</v>
      </c>
      <c r="E13" s="25"/>
      <c r="F13" s="25"/>
      <c r="G13" s="23">
        <f>C13*E13</f>
        <v>0</v>
      </c>
      <c r="H13" s="23">
        <f>C13*F13</f>
        <v>0</v>
      </c>
    </row>
    <row r="14" spans="1:8" ht="12.75">
      <c r="A14" s="20">
        <v>3</v>
      </c>
      <c r="B14" s="1" t="s">
        <v>243</v>
      </c>
      <c r="C14" s="4">
        <v>20</v>
      </c>
      <c r="D14" s="21" t="s">
        <v>23</v>
      </c>
      <c r="E14" s="25"/>
      <c r="F14" s="25"/>
      <c r="G14" s="23">
        <f>C14*E14</f>
        <v>0</v>
      </c>
      <c r="H14" s="23">
        <f>C14*F14</f>
        <v>0</v>
      </c>
    </row>
    <row r="15" spans="1:8" ht="25.5">
      <c r="A15" s="20">
        <v>4</v>
      </c>
      <c r="B15" s="1" t="s">
        <v>244</v>
      </c>
      <c r="C15" s="4">
        <v>20</v>
      </c>
      <c r="D15" s="21" t="s">
        <v>23</v>
      </c>
      <c r="E15" s="25"/>
      <c r="F15" s="25"/>
      <c r="G15" s="23">
        <f>C15*E15</f>
        <v>0</v>
      </c>
      <c r="H15" s="23">
        <f>C15*F15</f>
        <v>0</v>
      </c>
    </row>
    <row r="16" spans="1:8" ht="12.75">
      <c r="A16" s="20">
        <v>5</v>
      </c>
      <c r="B16" s="1" t="s">
        <v>245</v>
      </c>
      <c r="C16" s="4">
        <v>6</v>
      </c>
      <c r="D16" s="21" t="s">
        <v>38</v>
      </c>
      <c r="E16" s="25"/>
      <c r="F16" s="25"/>
      <c r="G16" s="23">
        <f>C16*E16</f>
        <v>0</v>
      </c>
      <c r="H16" s="23">
        <f>C16*F16</f>
        <v>0</v>
      </c>
    </row>
    <row r="17" spans="5:8" ht="12.75">
      <c r="E17" s="23"/>
      <c r="F17" s="23"/>
      <c r="G17" s="23"/>
      <c r="H17" s="23"/>
    </row>
    <row r="18" spans="1:8" s="26" customFormat="1" ht="12.75">
      <c r="A18" s="24"/>
      <c r="B18" s="26" t="s">
        <v>20</v>
      </c>
      <c r="C18" s="27"/>
      <c r="E18" s="28"/>
      <c r="F18" s="28"/>
      <c r="G18" s="28">
        <f>SUM(G12:G17)</f>
        <v>0</v>
      </c>
      <c r="H18" s="28">
        <f>SUM(H12:H17)</f>
        <v>0</v>
      </c>
    </row>
    <row r="21" spans="1:8" ht="12.75">
      <c r="A21" s="45" t="str">
        <f>Összesítő!A89</f>
        <v>Automata öntözőrendszer</v>
      </c>
      <c r="B21" s="45"/>
      <c r="C21" s="45"/>
      <c r="D21" s="45"/>
      <c r="E21" s="45"/>
      <c r="F21" s="45"/>
      <c r="G21" s="45"/>
      <c r="H21" s="45"/>
    </row>
    <row r="22" spans="1:8" ht="25.5">
      <c r="A22" s="5" t="s">
        <v>12</v>
      </c>
      <c r="B22" s="2" t="s">
        <v>13</v>
      </c>
      <c r="C22" s="3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</row>
    <row r="23" spans="1:8" ht="12.75">
      <c r="A23" s="20">
        <v>1</v>
      </c>
      <c r="B23" s="1" t="s">
        <v>246</v>
      </c>
      <c r="C23" s="4">
        <v>1</v>
      </c>
      <c r="D23" s="21" t="s">
        <v>247</v>
      </c>
      <c r="E23" s="25"/>
      <c r="F23" s="25"/>
      <c r="G23" s="23">
        <f>C23*E23</f>
        <v>0</v>
      </c>
      <c r="H23" s="23">
        <f>C23*F23</f>
        <v>0</v>
      </c>
    </row>
    <row r="24" spans="5:8" ht="12.75">
      <c r="E24" s="23"/>
      <c r="F24" s="23"/>
      <c r="G24" s="23"/>
      <c r="H24" s="23"/>
    </row>
    <row r="25" spans="1:8" s="26" customFormat="1" ht="12.75">
      <c r="A25" s="24"/>
      <c r="B25" s="26" t="s">
        <v>20</v>
      </c>
      <c r="C25" s="27"/>
      <c r="E25" s="28"/>
      <c r="F25" s="28"/>
      <c r="G25" s="28">
        <f>SUM(G23:G24)</f>
        <v>0</v>
      </c>
      <c r="H25" s="28">
        <f>SUM(H23:H24)</f>
        <v>0</v>
      </c>
    </row>
    <row r="28" spans="1:8" ht="12.75">
      <c r="A28" s="45" t="str">
        <f>Összesítő!A90</f>
        <v>Egyéb</v>
      </c>
      <c r="B28" s="45"/>
      <c r="C28" s="45"/>
      <c r="D28" s="45"/>
      <c r="E28" s="45"/>
      <c r="F28" s="45"/>
      <c r="G28" s="45"/>
      <c r="H28" s="45"/>
    </row>
    <row r="29" spans="1:8" ht="25.5">
      <c r="A29" s="5" t="s">
        <v>12</v>
      </c>
      <c r="B29" s="2" t="s">
        <v>13</v>
      </c>
      <c r="C29" s="3" t="s">
        <v>14</v>
      </c>
      <c r="D29" s="2" t="s">
        <v>15</v>
      </c>
      <c r="E29" s="2" t="s">
        <v>16</v>
      </c>
      <c r="F29" s="2" t="s">
        <v>17</v>
      </c>
      <c r="G29" s="2" t="s">
        <v>18</v>
      </c>
      <c r="H29" s="2" t="s">
        <v>19</v>
      </c>
    </row>
    <row r="30" spans="1:8" ht="25.5">
      <c r="A30" s="20">
        <v>1</v>
      </c>
      <c r="B30" s="1" t="s">
        <v>249</v>
      </c>
      <c r="C30" s="4">
        <v>1</v>
      </c>
      <c r="D30" s="21" t="s">
        <v>23</v>
      </c>
      <c r="E30" s="25"/>
      <c r="F30" s="25"/>
      <c r="G30" s="23">
        <f aca="true" t="shared" si="0" ref="G30:G36">C30*E30</f>
        <v>0</v>
      </c>
      <c r="H30" s="23">
        <f aca="true" t="shared" si="1" ref="H30:H36">C30*F30</f>
        <v>0</v>
      </c>
    </row>
    <row r="31" spans="1:8" ht="25.5">
      <c r="A31" s="20">
        <v>2</v>
      </c>
      <c r="B31" s="1" t="s">
        <v>250</v>
      </c>
      <c r="C31" s="4">
        <v>10</v>
      </c>
      <c r="D31" s="21" t="s">
        <v>27</v>
      </c>
      <c r="E31" s="25"/>
      <c r="F31" s="25"/>
      <c r="G31" s="23">
        <f t="shared" si="0"/>
        <v>0</v>
      </c>
      <c r="H31" s="23">
        <f t="shared" si="1"/>
        <v>0</v>
      </c>
    </row>
    <row r="32" spans="1:8" ht="38.25">
      <c r="A32" s="20">
        <v>3</v>
      </c>
      <c r="B32" s="1" t="s">
        <v>251</v>
      </c>
      <c r="C32" s="4">
        <v>11</v>
      </c>
      <c r="D32" s="21" t="s">
        <v>28</v>
      </c>
      <c r="E32" s="25"/>
      <c r="F32" s="25"/>
      <c r="G32" s="23">
        <f t="shared" si="0"/>
        <v>0</v>
      </c>
      <c r="H32" s="23">
        <f t="shared" si="1"/>
        <v>0</v>
      </c>
    </row>
    <row r="33" spans="1:8" ht="12.75">
      <c r="A33" s="20">
        <v>4</v>
      </c>
      <c r="B33" s="1" t="s">
        <v>252</v>
      </c>
      <c r="C33" s="4">
        <v>32</v>
      </c>
      <c r="D33" s="21" t="s">
        <v>27</v>
      </c>
      <c r="E33" s="25"/>
      <c r="F33" s="25"/>
      <c r="G33" s="23">
        <f t="shared" si="0"/>
        <v>0</v>
      </c>
      <c r="H33" s="23">
        <f t="shared" si="1"/>
        <v>0</v>
      </c>
    </row>
    <row r="34" spans="1:8" ht="25.5">
      <c r="A34" s="20">
        <v>5</v>
      </c>
      <c r="B34" s="1" t="s">
        <v>253</v>
      </c>
      <c r="C34" s="4">
        <v>2</v>
      </c>
      <c r="D34" s="21" t="s">
        <v>23</v>
      </c>
      <c r="E34" s="25"/>
      <c r="F34" s="25"/>
      <c r="G34" s="23">
        <f t="shared" si="0"/>
        <v>0</v>
      </c>
      <c r="H34" s="23">
        <f t="shared" si="1"/>
        <v>0</v>
      </c>
    </row>
    <row r="35" spans="1:8" ht="25.5">
      <c r="A35" s="20">
        <v>6</v>
      </c>
      <c r="B35" s="1" t="s">
        <v>254</v>
      </c>
      <c r="C35" s="4">
        <v>20</v>
      </c>
      <c r="D35" s="21" t="s">
        <v>23</v>
      </c>
      <c r="E35" s="25"/>
      <c r="F35" s="25"/>
      <c r="G35" s="23">
        <f t="shared" si="0"/>
        <v>0</v>
      </c>
      <c r="H35" s="23">
        <f t="shared" si="1"/>
        <v>0</v>
      </c>
    </row>
    <row r="36" spans="1:8" ht="12.75">
      <c r="A36" s="20">
        <v>7</v>
      </c>
      <c r="B36" s="1" t="s">
        <v>255</v>
      </c>
      <c r="C36" s="4">
        <v>3</v>
      </c>
      <c r="D36" s="21" t="s">
        <v>23</v>
      </c>
      <c r="E36" s="25"/>
      <c r="F36" s="25"/>
      <c r="G36" s="23">
        <f t="shared" si="0"/>
        <v>0</v>
      </c>
      <c r="H36" s="23">
        <f t="shared" si="1"/>
        <v>0</v>
      </c>
    </row>
    <row r="37" spans="5:8" ht="12.75">
      <c r="E37" s="23"/>
      <c r="F37" s="23"/>
      <c r="G37" s="23"/>
      <c r="H37" s="23"/>
    </row>
    <row r="38" spans="1:8" s="26" customFormat="1" ht="12.75">
      <c r="A38" s="24"/>
      <c r="B38" s="26" t="s">
        <v>20</v>
      </c>
      <c r="C38" s="27"/>
      <c r="E38" s="28"/>
      <c r="F38" s="28"/>
      <c r="G38" s="28">
        <f>SUM(G30:G37)</f>
        <v>0</v>
      </c>
      <c r="H38" s="28">
        <f>SUM(H30:H37)</f>
        <v>0</v>
      </c>
    </row>
  </sheetData>
  <sheetProtection/>
  <mergeCells count="4">
    <mergeCell ref="A1:H1"/>
    <mergeCell ref="A10:H10"/>
    <mergeCell ref="A21:H21"/>
    <mergeCell ref="A28:H28"/>
  </mergeCells>
  <printOptions/>
  <pageMargins left="0.5905511811023623" right="0.5905511811023623" top="0.7874015748031497" bottom="0.7874015748031497" header="0.5118110236220472" footer="0.511811023622047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4.57421875" style="6" customWidth="1"/>
    <col min="2" max="2" width="36.7109375" style="1" customWidth="1"/>
    <col min="3" max="3" width="6.7109375" style="4" customWidth="1"/>
    <col min="4" max="4" width="6.7109375" style="1" customWidth="1"/>
    <col min="5" max="6" width="8.140625" style="1" bestFit="1" customWidth="1"/>
    <col min="7" max="8" width="9.7109375" style="1" customWidth="1"/>
    <col min="9" max="16384" width="9.140625" style="1" customWidth="1"/>
  </cols>
  <sheetData>
    <row r="1" spans="1:8" ht="12.75">
      <c r="A1" s="45" t="s">
        <v>210</v>
      </c>
      <c r="B1" s="45"/>
      <c r="C1" s="45"/>
      <c r="D1" s="45"/>
      <c r="E1" s="45"/>
      <c r="F1" s="45"/>
      <c r="G1" s="45"/>
      <c r="H1" s="45"/>
    </row>
    <row r="2" spans="1:8" ht="25.5">
      <c r="A2" s="5" t="s">
        <v>12</v>
      </c>
      <c r="B2" s="2" t="s">
        <v>13</v>
      </c>
      <c r="C2" s="3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</row>
    <row r="3" spans="1:8" ht="38.25">
      <c r="A3" s="20">
        <v>1</v>
      </c>
      <c r="B3" s="1" t="s">
        <v>216</v>
      </c>
      <c r="C3" s="4">
        <v>16</v>
      </c>
      <c r="D3" s="21" t="s">
        <v>23</v>
      </c>
      <c r="E3" s="25"/>
      <c r="F3" s="25"/>
      <c r="G3" s="23">
        <f>C3*E3</f>
        <v>0</v>
      </c>
      <c r="H3" s="23">
        <f>C3*F3</f>
        <v>0</v>
      </c>
    </row>
    <row r="4" spans="1:8" ht="12.75">
      <c r="A4" s="20">
        <v>2</v>
      </c>
      <c r="B4" s="1" t="s">
        <v>217</v>
      </c>
      <c r="C4" s="4">
        <v>16</v>
      </c>
      <c r="D4" s="21" t="s">
        <v>218</v>
      </c>
      <c r="E4" s="25"/>
      <c r="F4" s="25"/>
      <c r="G4" s="23">
        <f>C4*E4</f>
        <v>0</v>
      </c>
      <c r="H4" s="23">
        <f>C4*F4</f>
        <v>0</v>
      </c>
    </row>
    <row r="5" spans="1:8" ht="12.75">
      <c r="A5" s="20">
        <v>3</v>
      </c>
      <c r="B5" s="1" t="s">
        <v>219</v>
      </c>
      <c r="C5" s="4">
        <v>36</v>
      </c>
      <c r="D5" s="21" t="s">
        <v>218</v>
      </c>
      <c r="E5" s="25"/>
      <c r="F5" s="25"/>
      <c r="G5" s="23">
        <f aca="true" t="shared" si="0" ref="G5:G17">C5*E5</f>
        <v>0</v>
      </c>
      <c r="H5" s="23">
        <f aca="true" t="shared" si="1" ref="H5:H17">C5*F5</f>
        <v>0</v>
      </c>
    </row>
    <row r="6" spans="1:8" ht="12.75">
      <c r="A6" s="20">
        <v>4</v>
      </c>
      <c r="B6" s="1" t="s">
        <v>220</v>
      </c>
      <c r="C6" s="4">
        <v>2</v>
      </c>
      <c r="D6" s="21" t="s">
        <v>23</v>
      </c>
      <c r="E6" s="25"/>
      <c r="F6" s="25"/>
      <c r="G6" s="23">
        <f t="shared" si="0"/>
        <v>0</v>
      </c>
      <c r="H6" s="23">
        <f t="shared" si="1"/>
        <v>0</v>
      </c>
    </row>
    <row r="7" spans="1:8" ht="12.75">
      <c r="A7" s="20">
        <v>5</v>
      </c>
      <c r="B7" s="1" t="s">
        <v>221</v>
      </c>
      <c r="C7" s="4">
        <v>8</v>
      </c>
      <c r="D7" s="21" t="s">
        <v>23</v>
      </c>
      <c r="E7" s="25"/>
      <c r="F7" s="25"/>
      <c r="G7" s="23">
        <f t="shared" si="0"/>
        <v>0</v>
      </c>
      <c r="H7" s="23">
        <f t="shared" si="1"/>
        <v>0</v>
      </c>
    </row>
    <row r="8" spans="1:8" ht="12.75">
      <c r="A8" s="20">
        <v>6</v>
      </c>
      <c r="B8" s="1" t="s">
        <v>222</v>
      </c>
      <c r="C8" s="4">
        <v>1</v>
      </c>
      <c r="D8" s="21" t="s">
        <v>23</v>
      </c>
      <c r="E8" s="25"/>
      <c r="F8" s="25"/>
      <c r="G8" s="23">
        <f t="shared" si="0"/>
        <v>0</v>
      </c>
      <c r="H8" s="23">
        <f t="shared" si="1"/>
        <v>0</v>
      </c>
    </row>
    <row r="9" spans="1:8" ht="25.5">
      <c r="A9" s="20">
        <v>7</v>
      </c>
      <c r="B9" s="1" t="s">
        <v>223</v>
      </c>
      <c r="C9" s="4">
        <v>1</v>
      </c>
      <c r="D9" s="21" t="s">
        <v>23</v>
      </c>
      <c r="E9" s="25"/>
      <c r="F9" s="25"/>
      <c r="G9" s="23">
        <f t="shared" si="0"/>
        <v>0</v>
      </c>
      <c r="H9" s="23">
        <f t="shared" si="1"/>
        <v>0</v>
      </c>
    </row>
    <row r="10" spans="1:8" ht="25.5">
      <c r="A10" s="20">
        <v>8</v>
      </c>
      <c r="B10" s="1" t="s">
        <v>224</v>
      </c>
      <c r="C10" s="4">
        <v>1</v>
      </c>
      <c r="D10" s="21" t="s">
        <v>225</v>
      </c>
      <c r="E10" s="25"/>
      <c r="F10" s="25"/>
      <c r="G10" s="23">
        <f t="shared" si="0"/>
        <v>0</v>
      </c>
      <c r="H10" s="23">
        <f t="shared" si="1"/>
        <v>0</v>
      </c>
    </row>
    <row r="11" spans="1:8" ht="25.5">
      <c r="A11" s="20">
        <v>9</v>
      </c>
      <c r="B11" s="1" t="s">
        <v>226</v>
      </c>
      <c r="C11" s="4">
        <v>1</v>
      </c>
      <c r="D11" s="21" t="s">
        <v>23</v>
      </c>
      <c r="E11" s="25"/>
      <c r="F11" s="25"/>
      <c r="G11" s="23">
        <f t="shared" si="0"/>
        <v>0</v>
      </c>
      <c r="H11" s="23">
        <f t="shared" si="1"/>
        <v>0</v>
      </c>
    </row>
    <row r="12" spans="1:8" ht="12.75">
      <c r="A12" s="20">
        <v>10</v>
      </c>
      <c r="B12" s="1" t="s">
        <v>227</v>
      </c>
      <c r="C12" s="4">
        <v>5</v>
      </c>
      <c r="D12" s="21" t="s">
        <v>228</v>
      </c>
      <c r="E12" s="25"/>
      <c r="F12" s="25"/>
      <c r="G12" s="23">
        <f t="shared" si="0"/>
        <v>0</v>
      </c>
      <c r="H12" s="23">
        <f t="shared" si="1"/>
        <v>0</v>
      </c>
    </row>
    <row r="13" spans="1:8" ht="12.75">
      <c r="A13" s="20">
        <v>11</v>
      </c>
      <c r="B13" s="1" t="s">
        <v>229</v>
      </c>
      <c r="C13" s="4">
        <v>1</v>
      </c>
      <c r="D13" s="21" t="s">
        <v>23</v>
      </c>
      <c r="E13" s="25"/>
      <c r="F13" s="25"/>
      <c r="G13" s="23">
        <f t="shared" si="0"/>
        <v>0</v>
      </c>
      <c r="H13" s="23">
        <f t="shared" si="1"/>
        <v>0</v>
      </c>
    </row>
    <row r="14" spans="1:8" ht="25.5">
      <c r="A14" s="20">
        <v>12</v>
      </c>
      <c r="B14" s="1" t="s">
        <v>230</v>
      </c>
      <c r="C14" s="4">
        <v>1</v>
      </c>
      <c r="D14" s="21" t="s">
        <v>23</v>
      </c>
      <c r="E14" s="25"/>
      <c r="F14" s="25"/>
      <c r="G14" s="23">
        <f t="shared" si="0"/>
        <v>0</v>
      </c>
      <c r="H14" s="23">
        <f t="shared" si="1"/>
        <v>0</v>
      </c>
    </row>
    <row r="15" spans="1:8" ht="38.25">
      <c r="A15" s="20">
        <v>13</v>
      </c>
      <c r="B15" s="1" t="s">
        <v>231</v>
      </c>
      <c r="C15" s="4">
        <v>1</v>
      </c>
      <c r="D15" s="21" t="s">
        <v>23</v>
      </c>
      <c r="E15" s="25"/>
      <c r="F15" s="25"/>
      <c r="G15" s="23">
        <f t="shared" si="0"/>
        <v>0</v>
      </c>
      <c r="H15" s="23">
        <f t="shared" si="1"/>
        <v>0</v>
      </c>
    </row>
    <row r="16" spans="1:8" ht="12.75">
      <c r="A16" s="20">
        <v>14</v>
      </c>
      <c r="B16" s="1" t="s">
        <v>232</v>
      </c>
      <c r="C16" s="4">
        <v>1</v>
      </c>
      <c r="D16" s="21" t="s">
        <v>23</v>
      </c>
      <c r="E16" s="25"/>
      <c r="F16" s="25"/>
      <c r="G16" s="23">
        <f t="shared" si="0"/>
        <v>0</v>
      </c>
      <c r="H16" s="23">
        <f t="shared" si="1"/>
        <v>0</v>
      </c>
    </row>
    <row r="17" spans="1:8" ht="12.75">
      <c r="A17" s="20">
        <v>15</v>
      </c>
      <c r="B17" s="1" t="s">
        <v>233</v>
      </c>
      <c r="C17" s="4">
        <v>1</v>
      </c>
      <c r="D17" s="21" t="s">
        <v>23</v>
      </c>
      <c r="E17" s="25"/>
      <c r="F17" s="25"/>
      <c r="G17" s="23">
        <f t="shared" si="0"/>
        <v>0</v>
      </c>
      <c r="H17" s="23">
        <f t="shared" si="1"/>
        <v>0</v>
      </c>
    </row>
    <row r="18" spans="5:8" ht="12.75">
      <c r="E18" s="23"/>
      <c r="F18" s="23"/>
      <c r="G18" s="23"/>
      <c r="H18" s="23"/>
    </row>
    <row r="19" spans="1:8" s="26" customFormat="1" ht="12.75">
      <c r="A19" s="24"/>
      <c r="B19" s="26" t="s">
        <v>20</v>
      </c>
      <c r="C19" s="27"/>
      <c r="E19" s="28"/>
      <c r="F19" s="28"/>
      <c r="G19" s="28">
        <f>SUM(G3:G18)</f>
        <v>0</v>
      </c>
      <c r="H19" s="28">
        <f>SUM(H3:H18)</f>
        <v>0</v>
      </c>
    </row>
  </sheetData>
  <sheetProtection/>
  <mergeCells count="1">
    <mergeCell ref="A1:H1"/>
  </mergeCells>
  <printOptions/>
  <pageMargins left="0.5905511811023623" right="0.5905511811023623" top="0.7874015748031497" bottom="0.7874015748031497" header="0.5118110236220472" footer="0.5118110236220472"/>
  <pageSetup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workbookViewId="0" topLeftCell="C1">
      <selection activeCell="M6" sqref="M6"/>
    </sheetView>
  </sheetViews>
  <sheetFormatPr defaultColWidth="9.140625" defaultRowHeight="12.75"/>
  <cols>
    <col min="1" max="1" width="4.57421875" style="6" customWidth="1"/>
    <col min="2" max="2" width="9.140625" style="6" customWidth="1"/>
    <col min="3" max="3" width="36.7109375" style="1" customWidth="1"/>
    <col min="4" max="4" width="6.7109375" style="4" customWidth="1"/>
    <col min="5" max="5" width="6.7109375" style="1" customWidth="1"/>
    <col min="6" max="6" width="8.140625" style="1" bestFit="1" customWidth="1"/>
    <col min="7" max="7" width="8.7109375" style="1" bestFit="1" customWidth="1"/>
    <col min="8" max="9" width="9.7109375" style="1" customWidth="1"/>
    <col min="10" max="16384" width="9.140625" style="1" customWidth="1"/>
  </cols>
  <sheetData>
    <row r="1" spans="1:9" ht="12.75">
      <c r="A1" s="45" t="str">
        <f>Összesítő!A118</f>
        <v>Előkészítési munkák</v>
      </c>
      <c r="B1" s="45"/>
      <c r="C1" s="45"/>
      <c r="D1" s="45"/>
      <c r="E1" s="45"/>
      <c r="F1" s="45"/>
      <c r="G1" s="45"/>
      <c r="H1" s="45"/>
      <c r="I1" s="45"/>
    </row>
    <row r="2" spans="1:9" ht="25.5">
      <c r="A2" s="5" t="s">
        <v>12</v>
      </c>
      <c r="B2" s="5" t="s">
        <v>36</v>
      </c>
      <c r="C2" s="2" t="s">
        <v>13</v>
      </c>
      <c r="D2" s="3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</row>
    <row r="3" spans="1:9" ht="38.25">
      <c r="A3" s="20">
        <v>1</v>
      </c>
      <c r="B3" s="20" t="s">
        <v>260</v>
      </c>
      <c r="C3" s="1" t="s">
        <v>262</v>
      </c>
      <c r="D3" s="4">
        <v>1</v>
      </c>
      <c r="E3" s="21" t="s">
        <v>23</v>
      </c>
      <c r="F3" s="25"/>
      <c r="G3" s="25"/>
      <c r="H3" s="23">
        <f>D3*F3</f>
        <v>0</v>
      </c>
      <c r="I3" s="23">
        <f>D3*G3</f>
        <v>0</v>
      </c>
    </row>
    <row r="4" spans="1:9" ht="63.75">
      <c r="A4" s="20">
        <v>2</v>
      </c>
      <c r="B4" s="20" t="s">
        <v>261</v>
      </c>
      <c r="C4" s="1" t="s">
        <v>263</v>
      </c>
      <c r="D4" s="4">
        <v>1</v>
      </c>
      <c r="E4" s="21" t="s">
        <v>23</v>
      </c>
      <c r="F4" s="25"/>
      <c r="G4" s="25"/>
      <c r="H4" s="23">
        <f>D4*F4</f>
        <v>0</v>
      </c>
      <c r="I4" s="23">
        <f>D4*G4</f>
        <v>0</v>
      </c>
    </row>
    <row r="5" spans="6:9" ht="12.75">
      <c r="F5" s="23"/>
      <c r="G5" s="23"/>
      <c r="H5" s="23"/>
      <c r="I5" s="23"/>
    </row>
    <row r="6" spans="1:9" s="26" customFormat="1" ht="12.75">
      <c r="A6" s="24"/>
      <c r="B6" s="24"/>
      <c r="C6" s="26" t="s">
        <v>20</v>
      </c>
      <c r="D6" s="27"/>
      <c r="F6" s="28"/>
      <c r="G6" s="28"/>
      <c r="H6" s="28">
        <f>SUM(H3:H5)</f>
        <v>0</v>
      </c>
      <c r="I6" s="28">
        <f>SUM(I3:I5)</f>
        <v>0</v>
      </c>
    </row>
    <row r="9" spans="1:9" ht="12.75">
      <c r="A9" s="45" t="str">
        <f>Összesítő!A119</f>
        <v>Elektromos energia ellátás, villanyszerelés</v>
      </c>
      <c r="B9" s="45"/>
      <c r="C9" s="45"/>
      <c r="D9" s="45"/>
      <c r="E9" s="45"/>
      <c r="F9" s="45"/>
      <c r="G9" s="45"/>
      <c r="H9" s="45"/>
      <c r="I9" s="45"/>
    </row>
    <row r="10" spans="1:9" ht="25.5">
      <c r="A10" s="5" t="s">
        <v>12</v>
      </c>
      <c r="B10" s="5" t="s">
        <v>36</v>
      </c>
      <c r="C10" s="2" t="s">
        <v>13</v>
      </c>
      <c r="D10" s="3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</row>
    <row r="11" spans="1:9" ht="25.5" customHeight="1">
      <c r="A11" s="6">
        <v>1</v>
      </c>
      <c r="B11" s="6" t="s">
        <v>264</v>
      </c>
      <c r="C11" s="1" t="s">
        <v>265</v>
      </c>
      <c r="D11" s="4">
        <v>1</v>
      </c>
      <c r="E11" s="1" t="s">
        <v>23</v>
      </c>
      <c r="F11" s="25"/>
      <c r="G11" s="25"/>
      <c r="H11" s="23">
        <f>D11*F11</f>
        <v>0</v>
      </c>
      <c r="I11" s="23">
        <f>D11*G11</f>
        <v>0</v>
      </c>
    </row>
    <row r="12" spans="6:9" ht="12.75">
      <c r="F12" s="23"/>
      <c r="G12" s="23"/>
      <c r="H12" s="23"/>
      <c r="I12" s="23"/>
    </row>
    <row r="13" spans="1:9" s="26" customFormat="1" ht="12.75">
      <c r="A13" s="24"/>
      <c r="B13" s="24"/>
      <c r="C13" s="26" t="s">
        <v>20</v>
      </c>
      <c r="D13" s="27"/>
      <c r="F13" s="28"/>
      <c r="G13" s="28"/>
      <c r="H13" s="28">
        <f>SUM(H11:H12)</f>
        <v>0</v>
      </c>
      <c r="I13" s="28">
        <f>SUM(I11:I12)</f>
        <v>0</v>
      </c>
    </row>
    <row r="16" spans="1:9" ht="12.75">
      <c r="A16" s="45" t="str">
        <f>Összesítő!A120</f>
        <v>Megújuló energiahasznosító berendezések</v>
      </c>
      <c r="B16" s="45"/>
      <c r="C16" s="45"/>
      <c r="D16" s="45"/>
      <c r="E16" s="45"/>
      <c r="F16" s="45"/>
      <c r="G16" s="45"/>
      <c r="H16" s="45"/>
      <c r="I16" s="45"/>
    </row>
    <row r="17" spans="1:9" ht="25.5">
      <c r="A17" s="5" t="s">
        <v>12</v>
      </c>
      <c r="B17" s="5" t="s">
        <v>36</v>
      </c>
      <c r="C17" s="2" t="s">
        <v>13</v>
      </c>
      <c r="D17" s="3" t="s">
        <v>14</v>
      </c>
      <c r="E17" s="2" t="s">
        <v>15</v>
      </c>
      <c r="F17" s="2" t="s">
        <v>16</v>
      </c>
      <c r="G17" s="2" t="s">
        <v>17</v>
      </c>
      <c r="H17" s="2" t="s">
        <v>18</v>
      </c>
      <c r="I17" s="2" t="s">
        <v>19</v>
      </c>
    </row>
    <row r="18" spans="1:9" ht="140.25">
      <c r="A18" s="20">
        <v>1</v>
      </c>
      <c r="B18" s="20" t="s">
        <v>266</v>
      </c>
      <c r="C18" s="21" t="s">
        <v>267</v>
      </c>
      <c r="D18" s="22">
        <v>1</v>
      </c>
      <c r="E18" s="21" t="s">
        <v>23</v>
      </c>
      <c r="F18" s="25"/>
      <c r="G18" s="25"/>
      <c r="H18" s="23">
        <f>D18*F18</f>
        <v>0</v>
      </c>
      <c r="I18" s="23">
        <f>D18*G18</f>
        <v>0</v>
      </c>
    </row>
    <row r="19" spans="6:9" ht="12.75">
      <c r="F19" s="23"/>
      <c r="G19" s="23"/>
      <c r="H19" s="23"/>
      <c r="I19" s="23"/>
    </row>
    <row r="20" spans="1:9" ht="12.75">
      <c r="A20" s="24"/>
      <c r="B20" s="24"/>
      <c r="C20" s="26" t="s">
        <v>20</v>
      </c>
      <c r="D20" s="27"/>
      <c r="E20" s="26"/>
      <c r="F20" s="28"/>
      <c r="G20" s="28"/>
      <c r="H20" s="28">
        <f>SUM(H18:H19)</f>
        <v>0</v>
      </c>
      <c r="I20" s="28">
        <f>SUM(I18:I19)</f>
        <v>0</v>
      </c>
    </row>
    <row r="23" spans="1:9" ht="12.75">
      <c r="A23" s="45" t="str">
        <f>Összesítő!A121</f>
        <v>Általános épületgépészeti szigetelés</v>
      </c>
      <c r="B23" s="45"/>
      <c r="C23" s="45"/>
      <c r="D23" s="45"/>
      <c r="E23" s="45"/>
      <c r="F23" s="45"/>
      <c r="G23" s="45"/>
      <c r="H23" s="45"/>
      <c r="I23" s="45"/>
    </row>
    <row r="24" spans="1:9" ht="25.5">
      <c r="A24" s="5" t="s">
        <v>12</v>
      </c>
      <c r="B24" s="5" t="s">
        <v>36</v>
      </c>
      <c r="C24" s="2" t="s">
        <v>13</v>
      </c>
      <c r="D24" s="3" t="s">
        <v>14</v>
      </c>
      <c r="E24" s="2" t="s">
        <v>15</v>
      </c>
      <c r="F24" s="2" t="s">
        <v>16</v>
      </c>
      <c r="G24" s="2" t="s">
        <v>17</v>
      </c>
      <c r="H24" s="2" t="s">
        <v>18</v>
      </c>
      <c r="I24" s="2" t="s">
        <v>19</v>
      </c>
    </row>
    <row r="25" spans="1:9" ht="165.75">
      <c r="A25" s="6">
        <v>1</v>
      </c>
      <c r="B25" s="6" t="s">
        <v>268</v>
      </c>
      <c r="C25" s="1" t="s">
        <v>269</v>
      </c>
      <c r="D25" s="4">
        <v>55</v>
      </c>
      <c r="E25" s="1" t="s">
        <v>37</v>
      </c>
      <c r="F25" s="25"/>
      <c r="G25" s="25"/>
      <c r="H25" s="23">
        <f>D25*F25</f>
        <v>0</v>
      </c>
      <c r="I25" s="23">
        <f>D25*G25</f>
        <v>0</v>
      </c>
    </row>
    <row r="26" spans="6:9" ht="12.75">
      <c r="F26" s="23"/>
      <c r="G26" s="23"/>
      <c r="H26" s="23"/>
      <c r="I26" s="23"/>
    </row>
    <row r="27" spans="1:9" ht="12.75">
      <c r="A27" s="24"/>
      <c r="B27" s="24"/>
      <c r="C27" s="26" t="s">
        <v>20</v>
      </c>
      <c r="D27" s="27"/>
      <c r="E27" s="26"/>
      <c r="F27" s="28"/>
      <c r="G27" s="28"/>
      <c r="H27" s="28">
        <f>SUM(H25:H26)</f>
        <v>0</v>
      </c>
      <c r="I27" s="28">
        <f>SUM(I25:I26)</f>
        <v>0</v>
      </c>
    </row>
    <row r="30" spans="1:9" ht="12.75">
      <c r="A30" s="45" t="str">
        <f>Összesítő!A122</f>
        <v>Épületgépészeti csővezeték szerelés</v>
      </c>
      <c r="B30" s="45"/>
      <c r="C30" s="45"/>
      <c r="D30" s="45"/>
      <c r="E30" s="45"/>
      <c r="F30" s="45"/>
      <c r="G30" s="45"/>
      <c r="H30" s="45"/>
      <c r="I30" s="45"/>
    </row>
    <row r="31" spans="1:9" ht="25.5">
      <c r="A31" s="5" t="s">
        <v>12</v>
      </c>
      <c r="B31" s="5" t="s">
        <v>36</v>
      </c>
      <c r="C31" s="2" t="s">
        <v>13</v>
      </c>
      <c r="D31" s="3" t="s">
        <v>14</v>
      </c>
      <c r="E31" s="2" t="s">
        <v>15</v>
      </c>
      <c r="F31" s="2" t="s">
        <v>16</v>
      </c>
      <c r="G31" s="2" t="s">
        <v>17</v>
      </c>
      <c r="H31" s="2" t="s">
        <v>18</v>
      </c>
      <c r="I31" s="2" t="s">
        <v>19</v>
      </c>
    </row>
    <row r="32" spans="1:9" ht="63.75">
      <c r="A32" s="6">
        <v>1</v>
      </c>
      <c r="B32" s="6" t="s">
        <v>270</v>
      </c>
      <c r="C32" s="1" t="s">
        <v>272</v>
      </c>
      <c r="D32" s="4">
        <v>4</v>
      </c>
      <c r="E32" s="1" t="s">
        <v>37</v>
      </c>
      <c r="F32" s="25"/>
      <c r="G32" s="25"/>
      <c r="H32" s="23">
        <f>D32*F32</f>
        <v>0</v>
      </c>
      <c r="I32" s="23">
        <f>D32*G32</f>
        <v>0</v>
      </c>
    </row>
    <row r="33" spans="1:9" ht="127.5">
      <c r="A33" s="6">
        <v>2</v>
      </c>
      <c r="B33" s="6" t="s">
        <v>271</v>
      </c>
      <c r="C33" s="1" t="s">
        <v>273</v>
      </c>
      <c r="D33" s="4">
        <v>8</v>
      </c>
      <c r="E33" s="1" t="s">
        <v>37</v>
      </c>
      <c r="F33" s="25"/>
      <c r="G33" s="25"/>
      <c r="H33" s="23">
        <f>D33*F33</f>
        <v>0</v>
      </c>
      <c r="I33" s="23">
        <f>D33*G33</f>
        <v>0</v>
      </c>
    </row>
    <row r="34" spans="1:9" ht="127.5">
      <c r="A34" s="6">
        <v>3</v>
      </c>
      <c r="B34" s="6" t="s">
        <v>274</v>
      </c>
      <c r="C34" s="1" t="s">
        <v>277</v>
      </c>
      <c r="D34" s="4">
        <v>55</v>
      </c>
      <c r="E34" s="1" t="s">
        <v>37</v>
      </c>
      <c r="F34" s="25"/>
      <c r="G34" s="25"/>
      <c r="H34" s="23">
        <f aca="true" t="shared" si="0" ref="H34:H40">D34*F34</f>
        <v>0</v>
      </c>
      <c r="I34" s="23">
        <f aca="true" t="shared" si="1" ref="I34:I40">D34*G34</f>
        <v>0</v>
      </c>
    </row>
    <row r="35" spans="1:9" ht="102">
      <c r="A35" s="6">
        <v>4</v>
      </c>
      <c r="B35" s="6" t="s">
        <v>275</v>
      </c>
      <c r="C35" s="1" t="s">
        <v>278</v>
      </c>
      <c r="D35" s="4">
        <v>46</v>
      </c>
      <c r="E35" s="1" t="s">
        <v>23</v>
      </c>
      <c r="F35" s="25"/>
      <c r="G35" s="25"/>
      <c r="H35" s="23">
        <f t="shared" si="0"/>
        <v>0</v>
      </c>
      <c r="I35" s="23">
        <f t="shared" si="1"/>
        <v>0</v>
      </c>
    </row>
    <row r="36" spans="1:9" ht="140.25">
      <c r="A36" s="6">
        <v>5</v>
      </c>
      <c r="B36" s="6" t="s">
        <v>276</v>
      </c>
      <c r="C36" s="1" t="s">
        <v>279</v>
      </c>
      <c r="D36" s="4">
        <v>4</v>
      </c>
      <c r="E36" s="1" t="s">
        <v>37</v>
      </c>
      <c r="F36" s="25"/>
      <c r="G36" s="25"/>
      <c r="H36" s="23">
        <f t="shared" si="0"/>
        <v>0</v>
      </c>
      <c r="I36" s="23">
        <f t="shared" si="1"/>
        <v>0</v>
      </c>
    </row>
    <row r="37" spans="1:9" ht="140.25">
      <c r="A37" s="6">
        <v>6</v>
      </c>
      <c r="B37" s="6" t="s">
        <v>280</v>
      </c>
      <c r="C37" s="1" t="s">
        <v>282</v>
      </c>
      <c r="D37" s="4">
        <v>2</v>
      </c>
      <c r="E37" s="1" t="s">
        <v>23</v>
      </c>
      <c r="F37" s="25"/>
      <c r="G37" s="25"/>
      <c r="H37" s="23">
        <f t="shared" si="0"/>
        <v>0</v>
      </c>
      <c r="I37" s="23">
        <f t="shared" si="1"/>
        <v>0</v>
      </c>
    </row>
    <row r="38" spans="1:9" ht="127.5">
      <c r="A38" s="6">
        <v>7</v>
      </c>
      <c r="B38" s="6" t="s">
        <v>281</v>
      </c>
      <c r="C38" s="1" t="s">
        <v>283</v>
      </c>
      <c r="D38" s="4">
        <v>6</v>
      </c>
      <c r="E38" s="1" t="s">
        <v>23</v>
      </c>
      <c r="F38" s="25"/>
      <c r="G38" s="25"/>
      <c r="H38" s="23">
        <f t="shared" si="0"/>
        <v>0</v>
      </c>
      <c r="I38" s="23">
        <f t="shared" si="1"/>
        <v>0</v>
      </c>
    </row>
    <row r="39" spans="1:9" ht="140.25">
      <c r="A39" s="6">
        <v>8</v>
      </c>
      <c r="B39" s="6" t="s">
        <v>284</v>
      </c>
      <c r="C39" s="1" t="s">
        <v>287</v>
      </c>
      <c r="D39" s="4">
        <v>2</v>
      </c>
      <c r="E39" s="1" t="s">
        <v>37</v>
      </c>
      <c r="F39" s="25"/>
      <c r="G39" s="25"/>
      <c r="H39" s="23">
        <f t="shared" si="0"/>
        <v>0</v>
      </c>
      <c r="I39" s="23">
        <f t="shared" si="1"/>
        <v>0</v>
      </c>
    </row>
    <row r="40" spans="1:9" ht="102">
      <c r="A40" s="6">
        <v>9</v>
      </c>
      <c r="B40" s="6" t="s">
        <v>285</v>
      </c>
      <c r="C40" s="1" t="s">
        <v>288</v>
      </c>
      <c r="D40" s="4">
        <v>40</v>
      </c>
      <c r="E40" s="1" t="s">
        <v>37</v>
      </c>
      <c r="F40" s="25"/>
      <c r="G40" s="25"/>
      <c r="H40" s="23">
        <f t="shared" si="0"/>
        <v>0</v>
      </c>
      <c r="I40" s="23">
        <f t="shared" si="1"/>
        <v>0</v>
      </c>
    </row>
    <row r="41" spans="6:9" ht="12.75">
      <c r="F41" s="23"/>
      <c r="G41" s="23"/>
      <c r="H41" s="23"/>
      <c r="I41" s="23"/>
    </row>
    <row r="42" spans="1:9" ht="12.75">
      <c r="A42" s="24"/>
      <c r="B42" s="24"/>
      <c r="C42" s="26" t="s">
        <v>20</v>
      </c>
      <c r="D42" s="27"/>
      <c r="E42" s="26"/>
      <c r="F42" s="28"/>
      <c r="G42" s="28"/>
      <c r="H42" s="28">
        <f>SUM(H32:H41)</f>
        <v>0</v>
      </c>
      <c r="I42" s="28">
        <f>SUM(I32:I41)</f>
        <v>0</v>
      </c>
    </row>
    <row r="45" spans="1:9" ht="12.75">
      <c r="A45" s="45" t="str">
        <f>Összesítő!A123</f>
        <v>Épületgépészeti szerelvények és berendezések szerelése</v>
      </c>
      <c r="B45" s="45"/>
      <c r="C45" s="45"/>
      <c r="D45" s="45"/>
      <c r="E45" s="45"/>
      <c r="F45" s="45"/>
      <c r="G45" s="45"/>
      <c r="H45" s="45"/>
      <c r="I45" s="45"/>
    </row>
    <row r="46" spans="1:9" ht="25.5">
      <c r="A46" s="5" t="s">
        <v>12</v>
      </c>
      <c r="B46" s="5" t="s">
        <v>36</v>
      </c>
      <c r="C46" s="2" t="s">
        <v>13</v>
      </c>
      <c r="D46" s="3" t="s">
        <v>14</v>
      </c>
      <c r="E46" s="2" t="s">
        <v>15</v>
      </c>
      <c r="F46" s="2" t="s">
        <v>16</v>
      </c>
      <c r="G46" s="2" t="s">
        <v>17</v>
      </c>
      <c r="H46" s="2" t="s">
        <v>18</v>
      </c>
      <c r="I46" s="2" t="s">
        <v>19</v>
      </c>
    </row>
    <row r="47" spans="1:9" ht="38.25">
      <c r="A47" s="6">
        <v>1</v>
      </c>
      <c r="B47" s="6" t="s">
        <v>286</v>
      </c>
      <c r="C47" s="1" t="s">
        <v>289</v>
      </c>
      <c r="D47" s="4">
        <v>26</v>
      </c>
      <c r="E47" s="1" t="s">
        <v>23</v>
      </c>
      <c r="F47" s="25"/>
      <c r="G47" s="25"/>
      <c r="H47" s="23">
        <f aca="true" t="shared" si="2" ref="H47:H55">D47*F47</f>
        <v>0</v>
      </c>
      <c r="I47" s="23">
        <f aca="true" t="shared" si="3" ref="I47:I55">D47*G47</f>
        <v>0</v>
      </c>
    </row>
    <row r="48" spans="1:9" ht="63.75">
      <c r="A48" s="6">
        <v>2</v>
      </c>
      <c r="B48" s="6" t="s">
        <v>290</v>
      </c>
      <c r="C48" s="1" t="s">
        <v>293</v>
      </c>
      <c r="D48" s="4">
        <v>1</v>
      </c>
      <c r="E48" s="1" t="s">
        <v>23</v>
      </c>
      <c r="F48" s="25"/>
      <c r="G48" s="25"/>
      <c r="H48" s="23">
        <f t="shared" si="2"/>
        <v>0</v>
      </c>
      <c r="I48" s="23">
        <f t="shared" si="3"/>
        <v>0</v>
      </c>
    </row>
    <row r="49" spans="1:9" ht="114.75">
      <c r="A49" s="6">
        <v>3</v>
      </c>
      <c r="B49" s="6" t="s">
        <v>291</v>
      </c>
      <c r="C49" s="1" t="s">
        <v>294</v>
      </c>
      <c r="D49" s="4">
        <v>2</v>
      </c>
      <c r="E49" s="1" t="s">
        <v>23</v>
      </c>
      <c r="F49" s="25"/>
      <c r="G49" s="25"/>
      <c r="H49" s="23">
        <f t="shared" si="2"/>
        <v>0</v>
      </c>
      <c r="I49" s="23">
        <f t="shared" si="3"/>
        <v>0</v>
      </c>
    </row>
    <row r="50" spans="1:9" ht="102">
      <c r="A50" s="6">
        <v>4</v>
      </c>
      <c r="B50" s="6" t="s">
        <v>292</v>
      </c>
      <c r="C50" s="1" t="s">
        <v>295</v>
      </c>
      <c r="D50" s="4">
        <v>1</v>
      </c>
      <c r="E50" s="1" t="s">
        <v>23</v>
      </c>
      <c r="F50" s="25"/>
      <c r="G50" s="25"/>
      <c r="H50" s="23">
        <f t="shared" si="2"/>
        <v>0</v>
      </c>
      <c r="I50" s="23">
        <f t="shared" si="3"/>
        <v>0</v>
      </c>
    </row>
    <row r="51" spans="1:9" ht="63.75">
      <c r="A51" s="6">
        <v>5</v>
      </c>
      <c r="B51" s="6" t="s">
        <v>296</v>
      </c>
      <c r="C51" s="1" t="s">
        <v>297</v>
      </c>
      <c r="D51" s="4">
        <v>23</v>
      </c>
      <c r="E51" s="1" t="s">
        <v>23</v>
      </c>
      <c r="F51" s="25"/>
      <c r="G51" s="25"/>
      <c r="H51" s="23">
        <f t="shared" si="2"/>
        <v>0</v>
      </c>
      <c r="I51" s="23">
        <f t="shared" si="3"/>
        <v>0</v>
      </c>
    </row>
    <row r="52" spans="1:9" ht="51">
      <c r="A52" s="6">
        <v>6</v>
      </c>
      <c r="B52" s="6" t="s">
        <v>298</v>
      </c>
      <c r="C52" s="1" t="s">
        <v>302</v>
      </c>
      <c r="D52" s="4">
        <v>23</v>
      </c>
      <c r="E52" s="1" t="s">
        <v>23</v>
      </c>
      <c r="F52" s="25"/>
      <c r="G52" s="25"/>
      <c r="H52" s="23">
        <f t="shared" si="2"/>
        <v>0</v>
      </c>
      <c r="I52" s="23">
        <f t="shared" si="3"/>
        <v>0</v>
      </c>
    </row>
    <row r="53" spans="1:9" ht="76.5">
      <c r="A53" s="6">
        <v>7</v>
      </c>
      <c r="B53" s="6" t="s">
        <v>299</v>
      </c>
      <c r="C53" s="1" t="s">
        <v>303</v>
      </c>
      <c r="D53" s="4">
        <v>1</v>
      </c>
      <c r="E53" s="1" t="s">
        <v>23</v>
      </c>
      <c r="F53" s="25"/>
      <c r="G53" s="25"/>
      <c r="H53" s="23">
        <f t="shared" si="2"/>
        <v>0</v>
      </c>
      <c r="I53" s="23">
        <f t="shared" si="3"/>
        <v>0</v>
      </c>
    </row>
    <row r="54" spans="1:9" ht="76.5">
      <c r="A54" s="6">
        <v>8</v>
      </c>
      <c r="B54" s="6" t="s">
        <v>300</v>
      </c>
      <c r="C54" s="1" t="s">
        <v>304</v>
      </c>
      <c r="D54" s="4">
        <v>1</v>
      </c>
      <c r="E54" s="1" t="s">
        <v>23</v>
      </c>
      <c r="F54" s="25"/>
      <c r="G54" s="25"/>
      <c r="H54" s="23">
        <f t="shared" si="2"/>
        <v>0</v>
      </c>
      <c r="I54" s="23">
        <f t="shared" si="3"/>
        <v>0</v>
      </c>
    </row>
    <row r="55" spans="1:9" ht="25.5">
      <c r="A55" s="6">
        <v>9</v>
      </c>
      <c r="B55" s="6" t="s">
        <v>301</v>
      </c>
      <c r="C55" s="1" t="s">
        <v>305</v>
      </c>
      <c r="D55" s="4">
        <v>1</v>
      </c>
      <c r="E55" s="1" t="s">
        <v>23</v>
      </c>
      <c r="F55" s="25"/>
      <c r="G55" s="25"/>
      <c r="H55" s="23">
        <f t="shared" si="2"/>
        <v>0</v>
      </c>
      <c r="I55" s="23">
        <f t="shared" si="3"/>
        <v>0</v>
      </c>
    </row>
    <row r="56" spans="1:9" ht="38.25">
      <c r="A56" s="6">
        <v>10</v>
      </c>
      <c r="B56" s="6" t="s">
        <v>306</v>
      </c>
      <c r="C56" s="1" t="s">
        <v>310</v>
      </c>
      <c r="D56" s="4">
        <v>1</v>
      </c>
      <c r="E56" s="1" t="s">
        <v>23</v>
      </c>
      <c r="F56" s="25"/>
      <c r="G56" s="25"/>
      <c r="H56" s="23">
        <f aca="true" t="shared" si="4" ref="H56:H61">D56*F56</f>
        <v>0</v>
      </c>
      <c r="I56" s="23">
        <f aca="true" t="shared" si="5" ref="I56:I61">D56*G56</f>
        <v>0</v>
      </c>
    </row>
    <row r="57" spans="1:9" ht="102">
      <c r="A57" s="6">
        <v>11</v>
      </c>
      <c r="B57" s="6" t="s">
        <v>307</v>
      </c>
      <c r="C57" s="1" t="s">
        <v>311</v>
      </c>
      <c r="D57" s="4">
        <v>2</v>
      </c>
      <c r="E57" s="1" t="s">
        <v>23</v>
      </c>
      <c r="F57" s="25"/>
      <c r="G57" s="25"/>
      <c r="H57" s="23">
        <f t="shared" si="4"/>
        <v>0</v>
      </c>
      <c r="I57" s="23">
        <f t="shared" si="5"/>
        <v>0</v>
      </c>
    </row>
    <row r="58" spans="1:9" ht="89.25">
      <c r="A58" s="6">
        <v>12</v>
      </c>
      <c r="B58" s="6" t="s">
        <v>308</v>
      </c>
      <c r="C58" s="1" t="s">
        <v>312</v>
      </c>
      <c r="D58" s="4">
        <v>1</v>
      </c>
      <c r="E58" s="1" t="s">
        <v>23</v>
      </c>
      <c r="F58" s="25"/>
      <c r="G58" s="25"/>
      <c r="H58" s="23">
        <f t="shared" si="4"/>
        <v>0</v>
      </c>
      <c r="I58" s="23">
        <f t="shared" si="5"/>
        <v>0</v>
      </c>
    </row>
    <row r="59" spans="1:9" ht="114.75">
      <c r="A59" s="6">
        <v>13</v>
      </c>
      <c r="B59" s="6" t="s">
        <v>309</v>
      </c>
      <c r="C59" s="1" t="s">
        <v>313</v>
      </c>
      <c r="D59" s="4">
        <v>1</v>
      </c>
      <c r="E59" s="1" t="s">
        <v>23</v>
      </c>
      <c r="F59" s="25"/>
      <c r="G59" s="25"/>
      <c r="H59" s="23">
        <f t="shared" si="4"/>
        <v>0</v>
      </c>
      <c r="I59" s="23">
        <f t="shared" si="5"/>
        <v>0</v>
      </c>
    </row>
    <row r="60" spans="1:9" ht="127.5">
      <c r="A60" s="6">
        <v>14</v>
      </c>
      <c r="B60" s="6" t="s">
        <v>314</v>
      </c>
      <c r="C60" s="1" t="s">
        <v>316</v>
      </c>
      <c r="D60" s="4">
        <v>1</v>
      </c>
      <c r="E60" s="1" t="s">
        <v>23</v>
      </c>
      <c r="F60" s="25"/>
      <c r="G60" s="25"/>
      <c r="H60" s="23">
        <f t="shared" si="4"/>
        <v>0</v>
      </c>
      <c r="I60" s="23">
        <f t="shared" si="5"/>
        <v>0</v>
      </c>
    </row>
    <row r="61" spans="1:9" ht="127.5">
      <c r="A61" s="6">
        <v>15</v>
      </c>
      <c r="B61" s="6" t="s">
        <v>315</v>
      </c>
      <c r="C61" s="1" t="s">
        <v>317</v>
      </c>
      <c r="D61" s="4">
        <v>1</v>
      </c>
      <c r="E61" s="1" t="s">
        <v>23</v>
      </c>
      <c r="F61" s="25"/>
      <c r="G61" s="25"/>
      <c r="H61" s="23">
        <f t="shared" si="4"/>
        <v>0</v>
      </c>
      <c r="I61" s="23">
        <f t="shared" si="5"/>
        <v>0</v>
      </c>
    </row>
    <row r="62" spans="6:9" ht="12.75">
      <c r="F62" s="23"/>
      <c r="G62" s="23"/>
      <c r="H62" s="23"/>
      <c r="I62" s="23"/>
    </row>
    <row r="63" spans="1:9" ht="12.75">
      <c r="A63" s="24"/>
      <c r="B63" s="24"/>
      <c r="C63" s="26" t="s">
        <v>20</v>
      </c>
      <c r="D63" s="27"/>
      <c r="E63" s="26"/>
      <c r="F63" s="28"/>
      <c r="G63" s="28"/>
      <c r="H63" s="28">
        <f>SUM(H47:H62)</f>
        <v>0</v>
      </c>
      <c r="I63" s="28">
        <f>SUM(I47:I62)</f>
        <v>0</v>
      </c>
    </row>
  </sheetData>
  <sheetProtection/>
  <mergeCells count="6">
    <mergeCell ref="A30:I30"/>
    <mergeCell ref="A45:I45"/>
    <mergeCell ref="A1:I1"/>
    <mergeCell ref="A9:I9"/>
    <mergeCell ref="A16:I16"/>
    <mergeCell ref="A23:I23"/>
  </mergeCells>
  <printOptions/>
  <pageMargins left="0.5905511811023623" right="0.5905511811023623" top="0.7874015748031497" bottom="0.7874015748031497" header="0.5118110236220472" footer="0.5118110236220472"/>
  <pageSetup orientation="portrait" paperSize="9" scale="92" r:id="rId1"/>
  <rowBreaks count="2" manualBreakCount="2">
    <brk id="15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Nyef</cp:lastModifiedBy>
  <cp:lastPrinted>2016-04-27T11:35:12Z</cp:lastPrinted>
  <dcterms:created xsi:type="dcterms:W3CDTF">2015-06-26T17:49:09Z</dcterms:created>
  <dcterms:modified xsi:type="dcterms:W3CDTF">2017-08-03T11:14:26Z</dcterms:modified>
  <cp:category/>
  <cp:version/>
  <cp:contentType/>
  <cp:contentStatus/>
</cp:coreProperties>
</file>